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0"/>
  </bookViews>
  <sheets>
    <sheet name="IS" sheetId="1" r:id="rId1"/>
    <sheet name="BS" sheetId="2" r:id="rId2"/>
    <sheet name="CF" sheetId="3" r:id="rId3"/>
    <sheet name="ES" sheetId="4" r:id="rId4"/>
    <sheet name="Notes" sheetId="5" r:id="rId5"/>
  </sheets>
  <definedNames>
    <definedName name="_xlnm.Print_Area" localSheetId="1">'BS'!$A$1:$J$64</definedName>
    <definedName name="_xlnm.Print_Titles" localSheetId="4">'Notes'!$1:$5</definedName>
    <definedName name="Z_717FDF11_CA24_49EE_AD3C_AE856F960CB9_.wvu.PrintArea" localSheetId="1" hidden="1">'BS'!$A$1:$J$64</definedName>
    <definedName name="Z_717FDF11_CA24_49EE_AD3C_AE856F960CB9_.wvu.PrintTitles" localSheetId="4" hidden="1">'Notes'!$1:$5</definedName>
  </definedNames>
  <calcPr fullCalcOnLoad="1"/>
</workbook>
</file>

<file path=xl/sharedStrings.xml><?xml version="1.0" encoding="utf-8"?>
<sst xmlns="http://schemas.openxmlformats.org/spreadsheetml/2006/main" count="301" uniqueCount="214">
  <si>
    <t>The Group recorded revenue of RM20.2 million in the current quarter, up 36% from RM14.8 million in the preceding quarter at the back of higher revenue from the Shipbuilding and Ship Repairs segment. When compared to the preceding year corresponding quarter, the Group's revenue in the current quarter has decreased 12% largely as a result of the relatively fewer number of vessel deliveries.</t>
  </si>
  <si>
    <t>The revenue generated from the Vessel Chartering segment in the current quarter was fairly consistent with that achieved in the immediate preceding quarter, but improved RM8.1 million from last year's corresponding quarter largely as a result of sale of vessels by one of the subsidiary companies.</t>
  </si>
  <si>
    <t>The Group's Shipbuilding and Ship Repairs segment registered high revenue of RM9.4 million for the current quarter compared with RM3.9 million in the preceding quarter following the progressive recognition of revenue of a high-end vessel under construction contract. Against preceding year corresponding quarter, the revenue of this segment was down 51%, with less than half the number of vessels delivered as compared with previously.</t>
  </si>
  <si>
    <t>No interim dividend has been declared for the current quarter ended 31 December 2004.</t>
  </si>
  <si>
    <t>CONDENSED CONSOLIDATED INCOME STATEMENTS</t>
  </si>
  <si>
    <t>Revenue</t>
  </si>
  <si>
    <t>Profit from Operations</t>
  </si>
  <si>
    <t>Minority Interest</t>
  </si>
  <si>
    <t>Earnings per share:</t>
  </si>
  <si>
    <t>- basic (sen)</t>
  </si>
  <si>
    <t>- diluted (sen)</t>
  </si>
  <si>
    <t>Taxation</t>
  </si>
  <si>
    <t>CONDENSED CONSOLIDATED BALANCE SHEET</t>
  </si>
  <si>
    <t>NON CURRENT ASSETS</t>
  </si>
  <si>
    <t>CURRENT ASSETS</t>
  </si>
  <si>
    <t>Inventories</t>
  </si>
  <si>
    <t>CURRENT LIABILITIES</t>
  </si>
  <si>
    <t>NET CURRENT ASSETS</t>
  </si>
  <si>
    <t>NON CURRENT LIABILITIES</t>
  </si>
  <si>
    <t>Share Capital</t>
  </si>
  <si>
    <t>Non distributable</t>
  </si>
  <si>
    <t>Distributable</t>
  </si>
  <si>
    <t>Retained</t>
  </si>
  <si>
    <t>profits</t>
  </si>
  <si>
    <t>Total</t>
  </si>
  <si>
    <t>shareholders'</t>
  </si>
  <si>
    <t>equity</t>
  </si>
  <si>
    <t>RM'000</t>
  </si>
  <si>
    <t>Admininstrative expenses</t>
  </si>
  <si>
    <t>Goodwill on Consolidation</t>
  </si>
  <si>
    <t>Trade Payables</t>
  </si>
  <si>
    <t>Other Payables</t>
  </si>
  <si>
    <t>Basis of Preparation</t>
  </si>
  <si>
    <t>Qualification of Auditors' Report on Preceding Annual Financial Statements</t>
  </si>
  <si>
    <t>Seasonal or Cyclical Factors</t>
  </si>
  <si>
    <t>Unusual Items Affecting the Financial Statement</t>
  </si>
  <si>
    <t>Change in Accounting Estimate</t>
  </si>
  <si>
    <t>Debt and Equity Securities</t>
  </si>
  <si>
    <t>Dividends Paid</t>
  </si>
  <si>
    <t>Segmental Reporting</t>
  </si>
  <si>
    <t>Subsequent Event</t>
  </si>
  <si>
    <t>Changes in the Composition of the Group</t>
  </si>
  <si>
    <t>Taxation comprises:</t>
  </si>
  <si>
    <t>Estimated tax payable</t>
  </si>
  <si>
    <t>Deferred taxation</t>
  </si>
  <si>
    <t xml:space="preserve">Review of Performance </t>
  </si>
  <si>
    <t>Status of Corporate Proposals</t>
  </si>
  <si>
    <t>Off Balance Sheet Financial Instruments</t>
  </si>
  <si>
    <t>Material Litigation</t>
  </si>
  <si>
    <t>Basic earnings per share</t>
  </si>
  <si>
    <t>Hire Purchase Creditors</t>
  </si>
  <si>
    <t>Provision for Taxation</t>
  </si>
  <si>
    <t>Share Premium</t>
  </si>
  <si>
    <t xml:space="preserve">Share </t>
  </si>
  <si>
    <t>Premium</t>
  </si>
  <si>
    <t>Net Profit before taxation</t>
  </si>
  <si>
    <t>Net Profit after taxation</t>
  </si>
  <si>
    <t>Segment Revenue</t>
  </si>
  <si>
    <t>Segment Results</t>
  </si>
  <si>
    <t>Carrying Amount of Revalued Assets</t>
  </si>
  <si>
    <t>Capital Commitments</t>
  </si>
  <si>
    <t>Secured</t>
  </si>
  <si>
    <t xml:space="preserve">  Short term</t>
  </si>
  <si>
    <t xml:space="preserve">  Long term</t>
  </si>
  <si>
    <t>Dividend Payable</t>
  </si>
  <si>
    <t>Authorisation for Issue</t>
  </si>
  <si>
    <t>Explanatory Notes</t>
  </si>
  <si>
    <t>Eliminations</t>
  </si>
  <si>
    <t>Material Change in Profit Before Taxation</t>
  </si>
  <si>
    <t>Foreign tax</t>
  </si>
  <si>
    <t>Amount Due to Bankers</t>
  </si>
  <si>
    <t>Property, Plant and Equipment</t>
  </si>
  <si>
    <t>Amount due to Bankers</t>
  </si>
  <si>
    <t>Deferred Taxation</t>
  </si>
  <si>
    <t>Financed by:</t>
  </si>
  <si>
    <t>SHAREHOLDERS' EQUITY</t>
  </si>
  <si>
    <t>Construction of one additional shielded factory</t>
  </si>
  <si>
    <t>Working capital for manufacturing and chartering of vessels</t>
  </si>
  <si>
    <t>Estimated listing expenses</t>
  </si>
  <si>
    <t>Note</t>
  </si>
  <si>
    <t>Gross Profit</t>
  </si>
  <si>
    <t>Cost of Sales and Services</t>
  </si>
  <si>
    <t>Capital</t>
  </si>
  <si>
    <t>Cash and Bank balances</t>
  </si>
  <si>
    <t>Trade Receivables</t>
  </si>
  <si>
    <t>Other Receivables</t>
  </si>
  <si>
    <t>Currency Translation Reserve</t>
  </si>
  <si>
    <t>CASH AND CASH EQUIVALENTS AT THE END OF FINANCIAL PERIOD*</t>
  </si>
  <si>
    <t>CONDENSED CONSOLIDATED CASH FLOW STATEMENTS</t>
  </si>
  <si>
    <t>Currency</t>
  </si>
  <si>
    <t>Reserve</t>
  </si>
  <si>
    <t xml:space="preserve">Translation </t>
  </si>
  <si>
    <t xml:space="preserve"> -Exchange differences on translation</t>
  </si>
  <si>
    <t>Retained Profits</t>
  </si>
  <si>
    <t>Finance costs</t>
  </si>
  <si>
    <t>Group Borrowings and Debt Securities</t>
  </si>
  <si>
    <t>Sale of Unquoted Investment and/or Properties</t>
  </si>
  <si>
    <t>Purchase or Disposal of Quoted Securities</t>
  </si>
  <si>
    <t>Tax Refundable</t>
  </si>
  <si>
    <t>CONDENSED CONSOLIDATED STATEMENT OF CHANGES IN EQUITY</t>
  </si>
  <si>
    <t>-</t>
  </si>
  <si>
    <t>There was no change in the composition of the Group for the financial period under review.</t>
  </si>
  <si>
    <t>There is no off balance sheet financial instruments at the date of this quarterly report.</t>
  </si>
  <si>
    <t>As at the end of the quarter, there was only one class of shares in issue and they rank pari passu with each other.</t>
  </si>
  <si>
    <t xml:space="preserve">Vessel Chartering </t>
  </si>
  <si>
    <t>Contingent Liabilities and Contingent Assets</t>
  </si>
  <si>
    <t>Earnings Per Share</t>
  </si>
  <si>
    <t>Diluted earnings per share (sen)</t>
  </si>
  <si>
    <t>Shipbuilding and Ship repairs</t>
  </si>
  <si>
    <t xml:space="preserve">Utilised </t>
  </si>
  <si>
    <t>Balance</t>
  </si>
  <si>
    <t>TOTAL</t>
  </si>
  <si>
    <t>There was no material event subsequent to the end of the current quarter.</t>
  </si>
  <si>
    <t>Weighted average number of ordinary shares in issue ('000)</t>
  </si>
  <si>
    <t>Net gain not recognised in the income statement</t>
  </si>
  <si>
    <t>The Group's borrowings as at the end of the quarter were as follows:</t>
  </si>
  <si>
    <t>Basic earnings per share of the Group is calculated by dividing the net profit after tax and minority interest for the financial period under review by the weighted average number of ordinary shares in issue for the period.</t>
  </si>
  <si>
    <t>Fixed Deposit</t>
  </si>
  <si>
    <t>Net Tangible Asset per share (RM)</t>
  </si>
  <si>
    <t xml:space="preserve">    of the financial statements of foreign entity</t>
  </si>
  <si>
    <t>All the above borrowings are denominated in Ringgit Malaysia.</t>
  </si>
  <si>
    <t>31.12.2003</t>
  </si>
  <si>
    <t>NET ASSETS</t>
  </si>
  <si>
    <t>Bank Overdraft</t>
  </si>
  <si>
    <t xml:space="preserve">Explanatory notes for variance of forecast and profit guarantee </t>
  </si>
  <si>
    <t>Utilisation of IPO Proceeds</t>
  </si>
  <si>
    <t>Balance at 1 January 2004</t>
  </si>
  <si>
    <t>The audit report of the Group's most recent annual audited financial statements for the year ended 31 December 2003 was not subject to any qualification.</t>
  </si>
  <si>
    <t>The valuations of property, plant and equipment have been brought forward without amendment from the financial statements for the year ended 31 December 2003.</t>
  </si>
  <si>
    <t>i) Share split into five (5) new ordinary shares of RM0.20 each ("Coastal Shares") for every one (1) existing share of RM1.00 each held in Coastal ("Proposed Share Split");</t>
  </si>
  <si>
    <t>iii) Employees' share option scheme for the employees and Directors of Coastal and its subsidiaries ("Coastal Group" or "Group") ("Proposed ESOS"); and</t>
  </si>
  <si>
    <t>iv) Amendments to the Memorandum and Articles of Association of Coastal ("Proposed Amendments").</t>
  </si>
  <si>
    <t>There were no issuance, cancellation, repurchase, resale and repayment of debt and equity securities during the financial period under review.</t>
  </si>
  <si>
    <t>The Condensed Consolidated Income Statements should be read in conjunction with the audited financial statements for the financial year ended 31 December 2003 and the accompanying explanatory notes attached to the interim financial statements.</t>
  </si>
  <si>
    <t>The Condensed Consolidated Balance Sheets should be read in conjunction with the audited financial statements for the financial year ended 31 December 2003 and the accompanying explanatory notes attached to the interim financial statements.</t>
  </si>
  <si>
    <t>The Condensed Consolidated Cash Flow Statements should be read in conjunction with the audited financial statements for the financial year ended 31 December 2003 and the accompanying explanatory notes attached to the interim financial statements.</t>
  </si>
  <si>
    <t>The Condensed Consolidated Statements of Changes in Equity should be read in conjunction with the audited financial statements for the financial year ended 31 December 2003 and the accompanying explanatory notes attached to the interim financial statements.</t>
  </si>
  <si>
    <t xml:space="preserve">                                                                                                                                                                                                                                                                                                                                                                                                                                                                                                                                                                                                                                                                                                                                                                                                                                                                                                                                                                                                                                                                         </t>
  </si>
  <si>
    <t>The Company did not issue any profit forecast or profit guarantee and therefore, this note is not applicable.</t>
  </si>
  <si>
    <t>There were no changes in estimates that have had material effects in the financial period under review.</t>
  </si>
  <si>
    <t>The Group's performance is affected by the regional economic conditions. The demand for new vessels is closely associated with the regional economic climate.</t>
  </si>
  <si>
    <t>Balance at 1 January 2003</t>
  </si>
  <si>
    <t>Net loss not recognised in the income statement</t>
  </si>
  <si>
    <t>Cash and cash equivalents at the end of financial period</t>
  </si>
  <si>
    <t>Corporate guarantees to financial institutions in respect of credit facilities granted to subsidiary companies</t>
  </si>
  <si>
    <t>3 months ended</t>
  </si>
  <si>
    <t>(unaudited)</t>
  </si>
  <si>
    <t>(audited)</t>
  </si>
  <si>
    <t>As at end of quarter</t>
  </si>
  <si>
    <t xml:space="preserve">As at end of </t>
  </si>
  <si>
    <t>year end</t>
  </si>
  <si>
    <t xml:space="preserve">preceding </t>
  </si>
  <si>
    <t>quarter</t>
  </si>
  <si>
    <t xml:space="preserve">current </t>
  </si>
  <si>
    <t>Cummulative</t>
  </si>
  <si>
    <t>Individual</t>
  </si>
  <si>
    <t>Cumulative</t>
  </si>
  <si>
    <t>Vessel Chartering</t>
  </si>
  <si>
    <t xml:space="preserve">There was no sale of unquoted investment and properties of the Group during the current quarter or the current financial period. </t>
  </si>
  <si>
    <t>There was no purchase or sale of quoted securities during the current quarter or current financial period. In addition, the Group did not own any quoted security as at the end of the reporting period.</t>
  </si>
  <si>
    <t>As announced on 30 April 2004, the Company proposed to implement the following Proposals:</t>
  </si>
  <si>
    <t>Net profit after tax for the period (RM'000)</t>
  </si>
  <si>
    <t>There were no items affecting assets, liabilities, equity, net income or cash flows during the financial period to date under review that were unusual because of their nature, size or incidence.</t>
  </si>
  <si>
    <t>Net profit after taxation &amp; minority interest</t>
  </si>
  <si>
    <t>CASH AND CASH EQUIVALENTS AT BEGINNING OF FINANCIAL YEAR</t>
  </si>
  <si>
    <t>Issue of Shares upon IPO</t>
  </si>
  <si>
    <t>Underprovided in prior years</t>
  </si>
  <si>
    <t>ended 31 December 2003</t>
  </si>
  <si>
    <t xml:space="preserve">First and final dividend for the financial year </t>
  </si>
  <si>
    <t>First and final dividend of 8.0 sen per ordinary share less income tax at 28%</t>
  </si>
  <si>
    <t>paid on 3 September 2004 for the financial year ended 31 December 2003</t>
  </si>
  <si>
    <t>The following dividend was paid during the financial year-to-date:</t>
  </si>
  <si>
    <t>Basic earnings per share (sen)</t>
  </si>
  <si>
    <t>The above Proposals as set out in the Notice of Extraordinary General Meeting (EGM) dated 24 September 2004 was tabled at the EGM held on 18 October 2004 and unanimously approved by the shareholders of the Company.</t>
  </si>
  <si>
    <t>Proposed Share Split, Private Placement and ESOS</t>
  </si>
  <si>
    <t>* Cash and cash equivalents at end of financial period comprise the following:</t>
  </si>
  <si>
    <t>Shipbuilding and Ship Repairs</t>
  </si>
  <si>
    <t>The effective tax rate was lower than the statutory tax rate in Malaysia as a subsidiary, which is engaged in shipbuilding activity has been granted with pioneer status incentive from 2000 till March 2005. During the pioneer period, 85% of its statutory income from the shipbuilding operation is exempted from income tax.</t>
  </si>
  <si>
    <t>FOR THE FINANCIAL PERIOD ENDED 31 DECEMBER 2004</t>
  </si>
  <si>
    <t>31.12.2004</t>
  </si>
  <si>
    <t>12 months ended</t>
  </si>
  <si>
    <t>AS AT 31 DECEMBER 2004</t>
  </si>
  <si>
    <t>12 months ended 31 December 2003</t>
  </si>
  <si>
    <t>Balance at 31 December 2003</t>
  </si>
  <si>
    <t>12 months ended 31 December 2004</t>
  </si>
  <si>
    <t>Balance at 31 December 2004</t>
  </si>
  <si>
    <t>FOR THE QUARTER ENDED 31 DECEMBER 2004</t>
  </si>
  <si>
    <t>3 months ended 31 December 2004</t>
  </si>
  <si>
    <t>As at 31 December 2004</t>
  </si>
  <si>
    <t>There was no material capital commitment since the last annual balance sheet to the date of this report.</t>
  </si>
  <si>
    <t>Prospects</t>
  </si>
  <si>
    <t>ii) Private Placement of up to 66,800,000 new Coastal Shares ("Placement Shares"), representing up to twenty percent (20%) of the issued and paid-up share capital of Coastal after completion of the Proposed Share Split, at an issue price to be determined later ("Proposed Private Placement");</t>
  </si>
  <si>
    <t>With the increasingly active oil and gas sector in the region, the Board is cautiously optimistic of securing more orders for the building of new vessels and reaping greater returns from the chartering segment. Barring any significant unforeseen circumstances, the Group's performance for 2005 is expected to remain bright.</t>
  </si>
  <si>
    <t>The current gearing remained within management comfort level.</t>
  </si>
  <si>
    <t>These interim financial statements were unaudited and have been prepared in accordance with the requirements of MASB 26" Interim Financial Reporting" and paragraph 9.22 of Bursa Malaysia  Listing Requirements and should be read in conjunction with the Group's audited financial statements for the year ended 31 December 2003.</t>
  </si>
  <si>
    <t>Revised</t>
  </si>
  <si>
    <t>On 26 November 2004, Coastal's "split shares" pursuant to the Share Split were listed and quoted on the Main Board of Bursa Malaysia. The implementation of the Proposed Private Placement and ESOS shall ensue progressively in the forthcoming quarter.</t>
  </si>
  <si>
    <t>COASTAL CONTRACTS BHD (Company No. 517649-A)</t>
  </si>
  <si>
    <t>Notes:</t>
  </si>
  <si>
    <t>Net cash used in operating activities</t>
  </si>
  <si>
    <t>Net cash (used in)/generated from investing activities</t>
  </si>
  <si>
    <t>Net cash generated from financing activities</t>
  </si>
  <si>
    <t>NET INCREASE IN CASH AND CASH EQUIVALENTS</t>
  </si>
  <si>
    <t>The basic and diluted earnings per share for previous periods ended 31 December 2003 have been restated taking into account of the effect arising from the share split as disclosed in Note 21.</t>
  </si>
  <si>
    <t>Details of the Company's contingent liability as at 18 February 2005 (the latest practicable date which is not earlier than 7 days from the date of issue of this quarterly report) is as follows :-</t>
  </si>
  <si>
    <t>The utilisation status of the IPO proceeds till the end of current reporting date was as follows:</t>
  </si>
  <si>
    <t>The Group is not engaged in any material litigation and is not aware of any proceedings which materially affect the position or business of the Group as at 25 February 2005.</t>
  </si>
  <si>
    <t>The interim financial statements were authorised for issue by the Board of Directors in accordance to a resolution of the directors on 25 February 2005.</t>
  </si>
  <si>
    <t>The accounting policies and methods of computation adopted by the Group in these quarterly financial statements are consistent with those adopted in the most recent annual audited financial statements for the year ended 31 December 2003 except for the adoption of MASB 7 “Construction Contracts”. The adoption of this standard does not have material effect on the Group's financial results for the financial year-to-date nor shareholders’ funds.</t>
  </si>
  <si>
    <t xml:space="preserve">Coastal was listed on the Main Board of Bursa Malaysia on 13 August 2003. The Board of Directors of Coastal had on 20 December 2004 revised the utilisation of the balance of the listing proceeds raised. The revision is not subject to the approval by the shareholders or any other authority, since the revision does not result in utilisation of the balance of the listing proceeds in non-core business activities, and the amount involved in the revision does not exceed 25% of the total listing proceeds raised. </t>
  </si>
  <si>
    <t>The Group registered profit before tax of RM3.2 million in the current quarter, identical to RM3.2 million of the preceding quarter. The Group's profit before tax for the current quarter was 41% lower when compared with RM5.4 million recorded in the corresponding quarter last year. This was mainly caused by early settlement discounts afforded to customers relating to vessel sales in 2003 in the Shipbuilding segment, despite the fact that higher gains were recorded on disposal of vessels from the Vessel Chartering segment than previously. Overall, the Group's profit before tax margin for the 12 months ended 31 December 2004 stood at 23%, down from 28% achieved last year at the back of higher fuel, oil and steel prices.</t>
  </si>
  <si>
    <t>Other Operating Income</t>
  </si>
  <si>
    <t xml:space="preserve">Debt-equity ratio of the Group has increased to 0.340 from 0.228 last year. Additional external borrowings were raised to fund the shipbuilding segment in view of the Group's enlarged order book. Also, part of the borrowings were employed in financing the Group's strategic move of building more vessels for chartering purpose, to tap the strong market demand from the oil and gas industry. Accordingly, a corresponding increase in inventories is recorded, attributed to the growth in work-in-progress of vessels. Likewise, the Group registered an increase in other receivables to RM30.71 million from RM12.01 million last year, mainly due to deposits paid to suppliers and sub-contractors to secure the supply of equipment, materials and services for the aforesaid confirmed orders and fleet expansion strategy. </t>
  </si>
  <si>
    <t>Included in other operating income for the current quarter under review were gains on disposal of vessels amounted to RM2.33 million. In last year corresponding quarter's results, such gains of RM1.17 million were accounted for under revenue.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</si>
</sst>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_);\(#,##0.0\)"/>
    <numFmt numFmtId="179" formatCode="_(* #,##0.0_);_(* \(#,##0.0\);_(* &quot;-&quot;??_);_(@_)"/>
    <numFmt numFmtId="180" formatCode="_(* #,##0_);_(* \(#,##0\);_(* &quot;-&quot;??_);_(@_)"/>
    <numFmt numFmtId="181" formatCode="_(* #,##0.000_);_(* \(#,##0.000\);_(* &quot;-&quot;??_);_(@_)"/>
    <numFmt numFmtId="182" formatCode="_(* #,##0.0000_);_(* \(#,##0.0000\);_(* &quot;-&quot;??_);_(@_)"/>
    <numFmt numFmtId="183" formatCode="0.00_);\(0.00\)"/>
    <numFmt numFmtId="184" formatCode="0.0_);\(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409]d\-mmm\-yy;@"/>
  </numFmts>
  <fonts count="9">
    <font>
      <sz val="10"/>
      <name val="Arial"/>
      <family val="0"/>
    </font>
    <font>
      <sz val="10"/>
      <name val="Times New Roman"/>
      <family val="1"/>
    </font>
    <font>
      <b/>
      <sz val="12"/>
      <name val="Times New Roman"/>
      <family val="1"/>
    </font>
    <font>
      <sz val="12"/>
      <name val="Times New Roman"/>
      <family val="1"/>
    </font>
    <font>
      <b/>
      <sz val="10"/>
      <name val="Times New Roman"/>
      <family val="1"/>
    </font>
    <font>
      <i/>
      <sz val="10"/>
      <name val="Times New Roman"/>
      <family val="1"/>
    </font>
    <font>
      <b/>
      <i/>
      <sz val="12"/>
      <name val="Times New Roman"/>
      <family val="1"/>
    </font>
    <font>
      <i/>
      <sz val="12"/>
      <name val="Times New Roman"/>
      <family val="1"/>
    </font>
    <font>
      <sz val="8"/>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0" xfId="0" applyFont="1" applyAlignment="1" quotePrefix="1">
      <alignment/>
    </xf>
    <xf numFmtId="0" fontId="1" fillId="0" borderId="0" xfId="0" applyFont="1" applyBorder="1" applyAlignment="1">
      <alignment horizontal="center"/>
    </xf>
    <xf numFmtId="37" fontId="1" fillId="0" borderId="0" xfId="0" applyNumberFormat="1" applyFont="1" applyAlignment="1">
      <alignment/>
    </xf>
    <xf numFmtId="37" fontId="1" fillId="0" borderId="0" xfId="0" applyNumberFormat="1" applyFont="1" applyBorder="1" applyAlignment="1">
      <alignment/>
    </xf>
    <xf numFmtId="37" fontId="1" fillId="0" borderId="1" xfId="0" applyNumberFormat="1" applyFont="1" applyBorder="1" applyAlignment="1">
      <alignment/>
    </xf>
    <xf numFmtId="37" fontId="1" fillId="0" borderId="2" xfId="0" applyNumberFormat="1" applyFont="1" applyBorder="1" applyAlignment="1">
      <alignment/>
    </xf>
    <xf numFmtId="37" fontId="1" fillId="0" borderId="0" xfId="0" applyNumberFormat="1" applyFont="1" applyBorder="1" applyAlignment="1">
      <alignment horizontal="center"/>
    </xf>
    <xf numFmtId="39" fontId="1" fillId="0" borderId="0" xfId="0" applyNumberFormat="1" applyFont="1" applyBorder="1" applyAlignment="1">
      <alignment horizontal="right"/>
    </xf>
    <xf numFmtId="37" fontId="1" fillId="0" borderId="0" xfId="0" applyNumberFormat="1" applyFont="1" applyAlignment="1">
      <alignment horizontal="center"/>
    </xf>
    <xf numFmtId="180" fontId="1" fillId="0" borderId="0" xfId="15" applyNumberFormat="1" applyFont="1" applyAlignment="1">
      <alignment/>
    </xf>
    <xf numFmtId="180" fontId="1" fillId="0" borderId="0" xfId="15" applyNumberFormat="1" applyFont="1" applyAlignment="1">
      <alignment horizontal="center"/>
    </xf>
    <xf numFmtId="180" fontId="1" fillId="0" borderId="1" xfId="15" applyNumberFormat="1" applyFont="1" applyBorder="1" applyAlignment="1">
      <alignment/>
    </xf>
    <xf numFmtId="180" fontId="1" fillId="0" borderId="3" xfId="15" applyNumberFormat="1" applyFont="1" applyBorder="1" applyAlignment="1">
      <alignment/>
    </xf>
    <xf numFmtId="180" fontId="1" fillId="0" borderId="2" xfId="15" applyNumberFormat="1" applyFont="1" applyBorder="1" applyAlignment="1">
      <alignment/>
    </xf>
    <xf numFmtId="180" fontId="1" fillId="0" borderId="0" xfId="15" applyNumberFormat="1" applyFont="1" applyBorder="1" applyAlignment="1">
      <alignment/>
    </xf>
    <xf numFmtId="0" fontId="2" fillId="0" borderId="0" xfId="0" applyFont="1" applyAlignment="1">
      <alignment vertical="top"/>
    </xf>
    <xf numFmtId="0" fontId="3" fillId="0" borderId="0" xfId="0" applyFont="1" applyAlignment="1">
      <alignment wrapText="1"/>
    </xf>
    <xf numFmtId="0" fontId="3" fillId="0" borderId="0" xfId="0" applyFont="1" applyAlignment="1">
      <alignment vertical="top"/>
    </xf>
    <xf numFmtId="0" fontId="2" fillId="0" borderId="0" xfId="0" applyFont="1" applyAlignment="1">
      <alignment wrapText="1"/>
    </xf>
    <xf numFmtId="0" fontId="3" fillId="0" borderId="0" xfId="0" applyFont="1" applyAlignment="1">
      <alignment horizontal="justify" vertical="top"/>
    </xf>
    <xf numFmtId="0" fontId="3" fillId="0" borderId="0" xfId="0" applyFont="1" applyAlignment="1">
      <alignment horizontal="justify" wrapText="1"/>
    </xf>
    <xf numFmtId="0" fontId="3" fillId="0" borderId="0" xfId="0" applyFont="1" applyAlignment="1">
      <alignment horizontal="justify"/>
    </xf>
    <xf numFmtId="0" fontId="2" fillId="0" borderId="0" xfId="0" applyFont="1" applyAlignment="1">
      <alignment horizontal="justify"/>
    </xf>
    <xf numFmtId="37" fontId="3" fillId="0" borderId="0" xfId="0" applyNumberFormat="1" applyFont="1" applyAlignment="1">
      <alignment wrapText="1"/>
    </xf>
    <xf numFmtId="0" fontId="2" fillId="0" borderId="0" xfId="0" applyFont="1" applyAlignment="1">
      <alignment horizontal="justify" vertical="top"/>
    </xf>
    <xf numFmtId="0" fontId="3" fillId="0" borderId="0" xfId="0" applyFont="1" applyAlignment="1">
      <alignment horizontal="right"/>
    </xf>
    <xf numFmtId="0" fontId="3" fillId="0" borderId="0" xfId="0" applyFont="1" applyAlignment="1">
      <alignment vertical="top" wrapText="1"/>
    </xf>
    <xf numFmtId="0" fontId="3" fillId="0" borderId="0" xfId="0" applyFont="1" applyAlignment="1">
      <alignment horizontal="right" wrapText="1"/>
    </xf>
    <xf numFmtId="0" fontId="2" fillId="0" borderId="0" xfId="0" applyFont="1" applyAlignment="1">
      <alignment/>
    </xf>
    <xf numFmtId="37" fontId="3" fillId="0" borderId="0" xfId="0" applyNumberFormat="1" applyFont="1" applyBorder="1" applyAlignment="1">
      <alignment wrapText="1"/>
    </xf>
    <xf numFmtId="180" fontId="1" fillId="0" borderId="0" xfId="15" applyNumberFormat="1" applyFont="1" applyBorder="1" applyAlignment="1">
      <alignment horizontal="center"/>
    </xf>
    <xf numFmtId="0" fontId="1" fillId="0" borderId="1" xfId="0" applyFont="1" applyBorder="1" applyAlignment="1">
      <alignment/>
    </xf>
    <xf numFmtId="0" fontId="1" fillId="0" borderId="0" xfId="0" applyFont="1" applyBorder="1" applyAlignment="1">
      <alignment/>
    </xf>
    <xf numFmtId="180" fontId="1" fillId="0" borderId="4" xfId="15" applyNumberFormat="1" applyFont="1" applyBorder="1" applyAlignment="1">
      <alignment horizontal="center"/>
    </xf>
    <xf numFmtId="180" fontId="1" fillId="0" borderId="5" xfId="15" applyNumberFormat="1" applyFont="1" applyBorder="1" applyAlignment="1">
      <alignment horizontal="center"/>
    </xf>
    <xf numFmtId="180" fontId="1" fillId="0" borderId="6" xfId="15" applyNumberFormat="1" applyFont="1" applyBorder="1" applyAlignment="1">
      <alignment horizontal="center"/>
    </xf>
    <xf numFmtId="180" fontId="1" fillId="0" borderId="7" xfId="15" applyNumberFormat="1" applyFont="1" applyBorder="1" applyAlignment="1">
      <alignment horizontal="center"/>
    </xf>
    <xf numFmtId="0" fontId="1" fillId="0" borderId="0" xfId="0" applyFont="1" applyAlignment="1">
      <alignment/>
    </xf>
    <xf numFmtId="0" fontId="3" fillId="0" borderId="0" xfId="0" applyFont="1" applyAlignment="1">
      <alignment horizontal="left" wrapText="1"/>
    </xf>
    <xf numFmtId="37" fontId="1" fillId="0" borderId="8" xfId="0" applyNumberFormat="1" applyFont="1" applyBorder="1" applyAlignment="1">
      <alignment/>
    </xf>
    <xf numFmtId="37" fontId="1" fillId="0" borderId="6" xfId="0" applyNumberFormat="1" applyFont="1" applyBorder="1" applyAlignment="1">
      <alignment horizontal="center"/>
    </xf>
    <xf numFmtId="0" fontId="4" fillId="0" borderId="0" xfId="0" applyFont="1" applyAlignment="1">
      <alignment/>
    </xf>
    <xf numFmtId="180" fontId="1" fillId="0" borderId="9" xfId="15" applyNumberFormat="1" applyFont="1" applyBorder="1" applyAlignment="1">
      <alignment/>
    </xf>
    <xf numFmtId="37" fontId="1" fillId="0" borderId="9" xfId="0" applyNumberFormat="1" applyFont="1" applyBorder="1" applyAlignment="1">
      <alignment/>
    </xf>
    <xf numFmtId="37" fontId="1" fillId="0" borderId="2" xfId="15" applyNumberFormat="1" applyFont="1" applyBorder="1" applyAlignment="1">
      <alignment/>
    </xf>
    <xf numFmtId="37" fontId="1" fillId="0" borderId="3" xfId="0" applyNumberFormat="1" applyFont="1" applyBorder="1" applyAlignment="1">
      <alignment/>
    </xf>
    <xf numFmtId="0" fontId="1" fillId="0" borderId="0" xfId="0" applyFont="1" applyAlignment="1">
      <alignment horizontal="center"/>
    </xf>
    <xf numFmtId="0" fontId="1" fillId="0" borderId="0" xfId="0" applyFont="1" applyAlignment="1">
      <alignment horizontal="left"/>
    </xf>
    <xf numFmtId="180" fontId="1" fillId="0" borderId="0" xfId="15" applyNumberFormat="1" applyFont="1" applyBorder="1" applyAlignment="1">
      <alignment horizontal="right"/>
    </xf>
    <xf numFmtId="0" fontId="1" fillId="0" borderId="1" xfId="0" applyFont="1" applyBorder="1" applyAlignment="1">
      <alignment horizontal="center"/>
    </xf>
    <xf numFmtId="180" fontId="1" fillId="0" borderId="10" xfId="15" applyNumberFormat="1" applyFont="1" applyBorder="1" applyAlignment="1">
      <alignment horizontal="center"/>
    </xf>
    <xf numFmtId="180" fontId="1" fillId="0" borderId="9" xfId="15" applyNumberFormat="1" applyFont="1" applyBorder="1" applyAlignment="1">
      <alignment horizontal="center"/>
    </xf>
    <xf numFmtId="0" fontId="1" fillId="0" borderId="11" xfId="0" applyFont="1" applyBorder="1" applyAlignment="1">
      <alignment/>
    </xf>
    <xf numFmtId="0" fontId="1" fillId="0" borderId="9" xfId="0" applyFont="1" applyBorder="1" applyAlignment="1">
      <alignment horizontal="center"/>
    </xf>
    <xf numFmtId="37" fontId="1" fillId="0" borderId="5" xfId="0" applyNumberFormat="1" applyFont="1" applyBorder="1" applyAlignment="1">
      <alignment horizontal="center"/>
    </xf>
    <xf numFmtId="0" fontId="4" fillId="0" borderId="0" xfId="0" applyFont="1" applyAlignment="1">
      <alignment horizontal="center"/>
    </xf>
    <xf numFmtId="0" fontId="1" fillId="0" borderId="0" xfId="0" applyFont="1" applyAlignment="1" quotePrefix="1">
      <alignment horizontal="center"/>
    </xf>
    <xf numFmtId="0" fontId="1" fillId="0" borderId="7" xfId="0" applyFont="1" applyBorder="1" applyAlignment="1">
      <alignment horizontal="center"/>
    </xf>
    <xf numFmtId="39" fontId="1" fillId="0" borderId="12" xfId="0" applyNumberFormat="1" applyFont="1" applyBorder="1" applyAlignment="1">
      <alignment horizontal="right"/>
    </xf>
    <xf numFmtId="39" fontId="1" fillId="0" borderId="0" xfId="0" applyNumberFormat="1" applyFont="1" applyAlignment="1">
      <alignment horizontal="right"/>
    </xf>
    <xf numFmtId="0" fontId="5" fillId="0" borderId="0" xfId="0" applyFont="1" applyAlignment="1">
      <alignment/>
    </xf>
    <xf numFmtId="0" fontId="3" fillId="0" borderId="0" xfId="0" applyFont="1" applyAlignment="1">
      <alignment horizontal="left"/>
    </xf>
    <xf numFmtId="182" fontId="1" fillId="0" borderId="12" xfId="15" applyNumberFormat="1" applyFont="1" applyBorder="1" applyAlignment="1">
      <alignment/>
    </xf>
    <xf numFmtId="0" fontId="3" fillId="0" borderId="0" xfId="0" applyFont="1" applyAlignment="1">
      <alignment horizontal="justify" vertical="justify" wrapText="1"/>
    </xf>
    <xf numFmtId="0" fontId="3" fillId="0" borderId="0" xfId="0" applyFont="1" applyAlignment="1">
      <alignment horizontal="justify" vertical="justify"/>
    </xf>
    <xf numFmtId="0" fontId="3" fillId="0" borderId="0" xfId="0" applyFont="1" applyAlignment="1">
      <alignment horizontal="center" wrapText="1"/>
    </xf>
    <xf numFmtId="0" fontId="6" fillId="0" borderId="0" xfId="0" applyFont="1" applyAlignment="1">
      <alignment wrapText="1"/>
    </xf>
    <xf numFmtId="37" fontId="3" fillId="0" borderId="1" xfId="0" applyNumberFormat="1" applyFont="1" applyBorder="1" applyAlignment="1">
      <alignment wrapText="1"/>
    </xf>
    <xf numFmtId="0" fontId="0" fillId="0" borderId="0" xfId="0" applyFont="1" applyAlignment="1">
      <alignment/>
    </xf>
    <xf numFmtId="37" fontId="3" fillId="0" borderId="2" xfId="0" applyNumberFormat="1" applyFont="1" applyBorder="1" applyAlignment="1">
      <alignment wrapText="1"/>
    </xf>
    <xf numFmtId="180" fontId="3" fillId="0" borderId="12" xfId="15" applyNumberFormat="1" applyFont="1" applyBorder="1" applyAlignment="1">
      <alignment horizontal="left"/>
    </xf>
    <xf numFmtId="0" fontId="0" fillId="0" borderId="0" xfId="0" applyFont="1" applyAlignment="1">
      <alignment horizontal="justify" vertical="justify"/>
    </xf>
    <xf numFmtId="0" fontId="0" fillId="0" borderId="0" xfId="0" applyFont="1" applyAlignment="1">
      <alignment/>
    </xf>
    <xf numFmtId="0" fontId="7" fillId="0" borderId="0" xfId="0" applyFont="1" applyAlignment="1">
      <alignment wrapText="1"/>
    </xf>
    <xf numFmtId="2" fontId="3" fillId="0" borderId="0" xfId="0" applyNumberFormat="1" applyFont="1" applyAlignment="1">
      <alignment wrapText="1"/>
    </xf>
    <xf numFmtId="0" fontId="3" fillId="0" borderId="0" xfId="0" applyFont="1" applyAlignment="1">
      <alignment/>
    </xf>
    <xf numFmtId="2" fontId="3" fillId="0" borderId="0" xfId="0" applyNumberFormat="1" applyFont="1" applyAlignment="1">
      <alignment horizontal="right" wrapText="1"/>
    </xf>
    <xf numFmtId="0" fontId="2" fillId="0" borderId="0" xfId="0" applyFont="1" applyAlignment="1">
      <alignment horizontal="left" wrapText="1"/>
    </xf>
    <xf numFmtId="39" fontId="1" fillId="0" borderId="0" xfId="0" applyNumberFormat="1" applyFont="1" applyAlignment="1">
      <alignment/>
    </xf>
    <xf numFmtId="180" fontId="1" fillId="0" borderId="2" xfId="0" applyNumberFormat="1" applyFont="1" applyBorder="1" applyAlignment="1">
      <alignment/>
    </xf>
    <xf numFmtId="0" fontId="3" fillId="0" borderId="0" xfId="0" applyFont="1" applyAlignment="1">
      <alignment horizontal="justify" vertical="top" wrapText="1"/>
    </xf>
    <xf numFmtId="15" fontId="1" fillId="0" borderId="0" xfId="0" applyNumberFormat="1" applyFont="1" applyAlignment="1">
      <alignment/>
    </xf>
    <xf numFmtId="0" fontId="3" fillId="0" borderId="0" xfId="0" applyFont="1" applyAlignment="1" quotePrefix="1">
      <alignment horizontal="justify" vertical="top"/>
    </xf>
    <xf numFmtId="0" fontId="3" fillId="0" borderId="0" xfId="0" applyFont="1" applyAlignment="1">
      <alignment horizontal="justify" vertical="center" wrapText="1"/>
    </xf>
    <xf numFmtId="180" fontId="1" fillId="0" borderId="0" xfId="15" applyNumberFormat="1" applyFont="1" applyAlignment="1">
      <alignment horizontal="right"/>
    </xf>
    <xf numFmtId="37" fontId="1" fillId="0" borderId="0" xfId="0" applyNumberFormat="1" applyFont="1" applyAlignment="1">
      <alignment horizontal="right"/>
    </xf>
    <xf numFmtId="197" fontId="1" fillId="0" borderId="0" xfId="15" applyNumberFormat="1" applyFont="1" applyAlignment="1">
      <alignment horizontal="right"/>
    </xf>
    <xf numFmtId="0" fontId="2" fillId="0" borderId="0" xfId="0" applyFont="1" applyAlignment="1">
      <alignment horizontal="justify" vertical="center"/>
    </xf>
    <xf numFmtId="0" fontId="3" fillId="0" borderId="0" xfId="0" applyFont="1" applyAlignment="1">
      <alignment horizontal="justify" vertical="center"/>
    </xf>
    <xf numFmtId="0" fontId="3" fillId="0" borderId="0" xfId="0" applyNumberFormat="1" applyFont="1" applyAlignment="1">
      <alignment horizontal="justify" vertical="top" wrapText="1"/>
    </xf>
    <xf numFmtId="0" fontId="7" fillId="0" borderId="0" xfId="0" applyFont="1" applyAlignment="1">
      <alignment horizontal="justify" vertical="center" wrapText="1"/>
    </xf>
    <xf numFmtId="0" fontId="7" fillId="0" borderId="0" xfId="0" applyFont="1" applyAlignment="1">
      <alignment horizontal="justify" vertical="top" wrapText="1"/>
    </xf>
    <xf numFmtId="0" fontId="3" fillId="0" borderId="0" xfId="0" applyFont="1" applyAlignment="1">
      <alignment horizontal="right" vertical="top"/>
    </xf>
    <xf numFmtId="0" fontId="2"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left" wrapText="1"/>
    </xf>
    <xf numFmtId="0" fontId="3" fillId="0" borderId="0" xfId="0" applyFont="1" applyFill="1" applyAlignment="1">
      <alignment horizontal="right" wrapText="1"/>
    </xf>
    <xf numFmtId="37" fontId="3" fillId="0" borderId="0" xfId="0" applyNumberFormat="1" applyFont="1" applyFill="1" applyAlignment="1">
      <alignment wrapText="1"/>
    </xf>
    <xf numFmtId="37" fontId="3" fillId="0" borderId="0" xfId="0" applyNumberFormat="1" applyFont="1" applyFill="1" applyAlignment="1">
      <alignment horizontal="right" wrapText="1"/>
    </xf>
    <xf numFmtId="0" fontId="2" fillId="0" borderId="0" xfId="0" applyFont="1" applyFill="1" applyAlignment="1">
      <alignment vertical="center" wrapText="1"/>
    </xf>
    <xf numFmtId="37" fontId="3" fillId="0" borderId="2" xfId="0" applyNumberFormat="1" applyFont="1" applyFill="1" applyBorder="1" applyAlignment="1">
      <alignment vertical="center" wrapText="1"/>
    </xf>
    <xf numFmtId="180" fontId="3" fillId="0" borderId="12" xfId="15" applyNumberFormat="1" applyFont="1" applyFill="1" applyBorder="1" applyAlignment="1">
      <alignment horizontal="right"/>
    </xf>
    <xf numFmtId="0" fontId="1" fillId="0" borderId="0" xfId="0" applyFont="1" applyAlignment="1">
      <alignment horizontal="justify"/>
    </xf>
    <xf numFmtId="0" fontId="1" fillId="0" borderId="0" xfId="0" applyFont="1" applyAlignment="1">
      <alignment horizontal="left"/>
    </xf>
    <xf numFmtId="37" fontId="1" fillId="0" borderId="0" xfId="0" applyNumberFormat="1" applyFont="1" applyAlignment="1">
      <alignment horizontal="center"/>
    </xf>
    <xf numFmtId="180" fontId="1" fillId="0" borderId="0" xfId="15" applyNumberFormat="1" applyFont="1" applyAlignment="1">
      <alignment horizontal="center"/>
    </xf>
    <xf numFmtId="0" fontId="1" fillId="0" borderId="13" xfId="0" applyFont="1" applyBorder="1" applyAlignment="1">
      <alignment horizontal="center"/>
    </xf>
    <xf numFmtId="0" fontId="1" fillId="0" borderId="3" xfId="0" applyFont="1" applyBorder="1" applyAlignment="1">
      <alignment horizontal="center"/>
    </xf>
    <xf numFmtId="0" fontId="1" fillId="0" borderId="14" xfId="0" applyFont="1" applyBorder="1" applyAlignment="1">
      <alignment horizontal="center"/>
    </xf>
    <xf numFmtId="0" fontId="3" fillId="0" borderId="0" xfId="0" applyNumberFormat="1" applyFont="1" applyAlignment="1">
      <alignment horizontal="justify" vertical="justify" wrapText="1"/>
    </xf>
    <xf numFmtId="0" fontId="3" fillId="0" borderId="0" xfId="0" applyNumberFormat="1" applyFont="1" applyFill="1" applyAlignment="1">
      <alignment horizontal="justify" vertical="center" wrapText="1"/>
    </xf>
    <xf numFmtId="0" fontId="3" fillId="0" borderId="0" xfId="0" applyFont="1" applyAlignment="1">
      <alignment horizontal="justify" vertical="center" wrapText="1"/>
    </xf>
    <xf numFmtId="0" fontId="0" fillId="0" borderId="0" xfId="0" applyAlignment="1">
      <alignment horizontal="justify" vertical="center" wrapText="1"/>
    </xf>
    <xf numFmtId="0" fontId="3"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xf>
    <xf numFmtId="0" fontId="3" fillId="0" borderId="0" xfId="0" applyFont="1" applyFill="1" applyAlignment="1">
      <alignment horizontal="justify" vertical="center" wrapText="1"/>
    </xf>
    <xf numFmtId="0" fontId="3" fillId="0" borderId="0" xfId="0" applyFont="1" applyAlignment="1">
      <alignment horizontal="justify" vertical="center"/>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justify" vertical="top"/>
    </xf>
    <xf numFmtId="0" fontId="3" fillId="0" borderId="0" xfId="0" applyFont="1" applyAlignment="1" quotePrefix="1">
      <alignment horizontal="justify" vertical="top"/>
    </xf>
    <xf numFmtId="0" fontId="3" fillId="0" borderId="0" xfId="0" applyFont="1" applyAlignment="1">
      <alignment horizontal="center"/>
    </xf>
    <xf numFmtId="0" fontId="3" fillId="0" borderId="0" xfId="0" applyFont="1" applyAlignment="1">
      <alignment horizontal="justify" vertical="top" wrapText="1"/>
    </xf>
    <xf numFmtId="0" fontId="3" fillId="0" borderId="0" xfId="0" applyFont="1" applyAlignment="1">
      <alignment horizontal="left" vertical="center" wrapText="1"/>
    </xf>
    <xf numFmtId="0" fontId="3" fillId="0" borderId="0" xfId="0" applyFont="1" applyAlignment="1">
      <alignment horizontal="justify" wrapText="1"/>
    </xf>
    <xf numFmtId="0" fontId="3" fillId="0" borderId="0" xfId="0" applyFont="1" applyAlignment="1">
      <alignment horizontal="justify" vertic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2"/>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1</xdr:col>
      <xdr:colOff>657225</xdr:colOff>
      <xdr:row>2</xdr:row>
      <xdr:rowOff>123825</xdr:rowOff>
    </xdr:to>
    <xdr:pic>
      <xdr:nvPicPr>
        <xdr:cNvPr id="1" name="Picture 1"/>
        <xdr:cNvPicPr preferRelativeResize="1">
          <a:picLocks noChangeAspect="1"/>
        </xdr:cNvPicPr>
      </xdr:nvPicPr>
      <xdr:blipFill>
        <a:blip r:embed="rId1"/>
        <a:stretch>
          <a:fillRect/>
        </a:stretch>
      </xdr:blipFill>
      <xdr:spPr>
        <a:xfrm>
          <a:off x="28575" y="38100"/>
          <a:ext cx="8477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4:I54"/>
  <sheetViews>
    <sheetView tabSelected="1" workbookViewId="0" topLeftCell="A1">
      <selection activeCell="A1" sqref="A1"/>
    </sheetView>
  </sheetViews>
  <sheetFormatPr defaultColWidth="9.140625" defaultRowHeight="12.75"/>
  <cols>
    <col min="1" max="1" width="33.00390625" style="1" customWidth="1"/>
    <col min="2" max="2" width="4.28125" style="50" customWidth="1"/>
    <col min="3" max="3" width="12.8515625" style="6" bestFit="1" customWidth="1"/>
    <col min="4" max="4" width="2.28125" style="7" customWidth="1"/>
    <col min="5" max="5" width="14.00390625" style="6" customWidth="1"/>
    <col min="6" max="6" width="2.7109375" style="7" customWidth="1"/>
    <col min="7" max="7" width="15.28125" style="6" bestFit="1" customWidth="1"/>
    <col min="8" max="8" width="2.57421875" style="7" customWidth="1"/>
    <col min="9" max="9" width="15.57421875" style="6" customWidth="1"/>
    <col min="10" max="16384" width="9.140625" style="1" customWidth="1"/>
  </cols>
  <sheetData>
    <row r="1" ht="12.75"/>
    <row r="2" ht="12.75"/>
    <row r="3" ht="12.75"/>
    <row r="4" ht="12.75">
      <c r="A4" s="1" t="s">
        <v>197</v>
      </c>
    </row>
    <row r="6" spans="1:2" ht="12.75">
      <c r="A6" s="45" t="s">
        <v>4</v>
      </c>
      <c r="B6" s="59"/>
    </row>
    <row r="7" ht="12.75">
      <c r="A7" s="1" t="s">
        <v>178</v>
      </c>
    </row>
    <row r="8" ht="12" customHeight="1"/>
    <row r="9" ht="12" customHeight="1"/>
    <row r="10" spans="3:9" ht="12" customHeight="1">
      <c r="C10" s="108"/>
      <c r="D10" s="108"/>
      <c r="E10" s="108"/>
      <c r="G10" s="108"/>
      <c r="H10" s="108"/>
      <c r="I10" s="108"/>
    </row>
    <row r="11" spans="3:9" ht="12.75">
      <c r="C11" s="12"/>
      <c r="D11" s="10"/>
      <c r="E11" s="12"/>
      <c r="F11" s="10"/>
      <c r="G11" s="12"/>
      <c r="H11" s="10"/>
      <c r="I11" s="12"/>
    </row>
    <row r="12" spans="3:9" ht="12.75">
      <c r="C12" s="89" t="s">
        <v>145</v>
      </c>
      <c r="D12" s="10"/>
      <c r="E12" s="89" t="s">
        <v>145</v>
      </c>
      <c r="F12" s="10"/>
      <c r="G12" s="89" t="s">
        <v>180</v>
      </c>
      <c r="H12" s="10"/>
      <c r="I12" s="89" t="s">
        <v>180</v>
      </c>
    </row>
    <row r="13" spans="3:9" ht="12.75">
      <c r="C13" s="89" t="s">
        <v>179</v>
      </c>
      <c r="D13" s="10"/>
      <c r="E13" s="89" t="s">
        <v>121</v>
      </c>
      <c r="F13" s="10"/>
      <c r="G13" s="89" t="s">
        <v>179</v>
      </c>
      <c r="H13" s="10"/>
      <c r="I13" s="89" t="s">
        <v>121</v>
      </c>
    </row>
    <row r="14" spans="3:9" s="50" customFormat="1" ht="12.75">
      <c r="C14" s="89" t="s">
        <v>27</v>
      </c>
      <c r="D14" s="10"/>
      <c r="E14" s="89" t="s">
        <v>27</v>
      </c>
      <c r="F14" s="10"/>
      <c r="G14" s="89" t="s">
        <v>27</v>
      </c>
      <c r="H14" s="10"/>
      <c r="I14" s="89" t="s">
        <v>27</v>
      </c>
    </row>
    <row r="15" spans="2:9" s="50" customFormat="1" ht="12.75">
      <c r="B15" s="50" t="s">
        <v>79</v>
      </c>
      <c r="C15" s="89" t="s">
        <v>146</v>
      </c>
      <c r="D15" s="10"/>
      <c r="E15" s="89" t="s">
        <v>146</v>
      </c>
      <c r="F15" s="10"/>
      <c r="G15" s="89" t="s">
        <v>146</v>
      </c>
      <c r="H15" s="10"/>
      <c r="I15" s="89" t="s">
        <v>147</v>
      </c>
    </row>
    <row r="17" spans="1:9" ht="12.75">
      <c r="A17" s="1" t="s">
        <v>5</v>
      </c>
      <c r="B17" s="50">
        <v>8</v>
      </c>
      <c r="C17" s="6">
        <v>20202</v>
      </c>
      <c r="E17" s="6">
        <v>22952</v>
      </c>
      <c r="G17" s="6">
        <v>65116</v>
      </c>
      <c r="I17" s="6">
        <v>56444</v>
      </c>
    </row>
    <row r="19" spans="1:9" ht="12.75">
      <c r="A19" s="1" t="s">
        <v>81</v>
      </c>
      <c r="C19" s="6">
        <v>-17345</v>
      </c>
      <c r="E19" s="6">
        <v>-16175</v>
      </c>
      <c r="G19" s="6">
        <v>-47211</v>
      </c>
      <c r="I19" s="6">
        <v>-38543</v>
      </c>
    </row>
    <row r="20" spans="3:9" ht="12.75">
      <c r="C20" s="8"/>
      <c r="E20" s="8"/>
      <c r="G20" s="8"/>
      <c r="I20" s="8"/>
    </row>
    <row r="21" spans="1:9" ht="12.75">
      <c r="A21" s="1" t="s">
        <v>80</v>
      </c>
      <c r="C21" s="6">
        <f>SUM(C17:C20)</f>
        <v>2857</v>
      </c>
      <c r="E21" s="6">
        <f>SUM(E17:E20)</f>
        <v>6777</v>
      </c>
      <c r="G21" s="6">
        <f>SUM(G17:G20)</f>
        <v>17905</v>
      </c>
      <c r="I21" s="6">
        <f>SUM(I17:I20)</f>
        <v>17901</v>
      </c>
    </row>
    <row r="23" spans="1:9" ht="12.75">
      <c r="A23" s="1" t="s">
        <v>211</v>
      </c>
      <c r="C23" s="7">
        <v>2440</v>
      </c>
      <c r="E23" s="7">
        <v>121</v>
      </c>
      <c r="G23" s="7">
        <v>3282</v>
      </c>
      <c r="I23" s="7">
        <v>3170</v>
      </c>
    </row>
    <row r="24" spans="3:9" ht="12.75">
      <c r="C24" s="7"/>
      <c r="E24" s="7"/>
      <c r="G24" s="7"/>
      <c r="I24" s="7"/>
    </row>
    <row r="25" spans="1:9" ht="12.75">
      <c r="A25" s="1" t="s">
        <v>28</v>
      </c>
      <c r="C25" s="6">
        <v>-1350</v>
      </c>
      <c r="E25" s="6">
        <v>-1014</v>
      </c>
      <c r="G25" s="6">
        <v>-3640</v>
      </c>
      <c r="I25" s="6">
        <v>-3147</v>
      </c>
    </row>
    <row r="26" spans="3:9" ht="12.75">
      <c r="C26" s="8"/>
      <c r="E26" s="8"/>
      <c r="G26" s="8"/>
      <c r="I26" s="8"/>
    </row>
    <row r="27" spans="1:9" ht="12.75">
      <c r="A27" s="1" t="s">
        <v>6</v>
      </c>
      <c r="C27" s="6">
        <f>SUM(C21:C26)</f>
        <v>3947</v>
      </c>
      <c r="E27" s="6">
        <f>SUM(E21:E26)</f>
        <v>5884</v>
      </c>
      <c r="G27" s="6">
        <f>SUM(G21:G26)</f>
        <v>17547</v>
      </c>
      <c r="I27" s="6">
        <f>SUM(I21:I26)</f>
        <v>17924</v>
      </c>
    </row>
    <row r="29" spans="1:9" ht="12.75">
      <c r="A29" s="1" t="s">
        <v>94</v>
      </c>
      <c r="C29" s="7">
        <v>-735</v>
      </c>
      <c r="E29" s="7">
        <v>-431</v>
      </c>
      <c r="G29" s="7">
        <v>-2301</v>
      </c>
      <c r="I29" s="7">
        <v>-2065</v>
      </c>
    </row>
    <row r="30" spans="3:9" ht="12.75">
      <c r="C30" s="8"/>
      <c r="E30" s="8"/>
      <c r="G30" s="8"/>
      <c r="I30" s="8"/>
    </row>
    <row r="31" spans="1:9" ht="12.75">
      <c r="A31" s="1" t="s">
        <v>55</v>
      </c>
      <c r="B31" s="50">
        <v>8</v>
      </c>
      <c r="C31" s="6">
        <f>SUM(C27:C29)</f>
        <v>3212</v>
      </c>
      <c r="E31" s="6">
        <f>SUM(E27:E29)</f>
        <v>5453</v>
      </c>
      <c r="G31" s="6">
        <f>SUM(G27:G29)</f>
        <v>15246</v>
      </c>
      <c r="I31" s="6">
        <f>SUM(I27:I29)</f>
        <v>15859</v>
      </c>
    </row>
    <row r="33" spans="1:9" ht="12.75">
      <c r="A33" s="1" t="s">
        <v>11</v>
      </c>
      <c r="B33" s="50">
        <v>18</v>
      </c>
      <c r="C33" s="7">
        <v>-696</v>
      </c>
      <c r="E33" s="7">
        <v>-467</v>
      </c>
      <c r="G33" s="7">
        <v>-1939</v>
      </c>
      <c r="I33" s="7">
        <v>-2139</v>
      </c>
    </row>
    <row r="34" spans="3:9" ht="12.75">
      <c r="C34" s="8"/>
      <c r="E34" s="8"/>
      <c r="G34" s="8"/>
      <c r="I34" s="8"/>
    </row>
    <row r="35" spans="1:9" ht="12.75">
      <c r="A35" s="1" t="s">
        <v>56</v>
      </c>
      <c r="C35" s="6">
        <f>SUM(C31:C33)</f>
        <v>2516</v>
      </c>
      <c r="E35" s="6">
        <f>SUM(E31:E33)</f>
        <v>4986</v>
      </c>
      <c r="G35" s="6">
        <f>SUM(G31:G33)</f>
        <v>13307</v>
      </c>
      <c r="I35" s="6">
        <f>SUM(I31:I33)</f>
        <v>13720</v>
      </c>
    </row>
    <row r="37" spans="1:9" ht="12.75">
      <c r="A37" s="1" t="s">
        <v>7</v>
      </c>
      <c r="C37" s="7">
        <v>1</v>
      </c>
      <c r="E37" s="7">
        <v>3</v>
      </c>
      <c r="G37" s="7">
        <v>8</v>
      </c>
      <c r="I37" s="7">
        <v>-16</v>
      </c>
    </row>
    <row r="38" spans="3:9" ht="12.75">
      <c r="C38" s="7"/>
      <c r="E38" s="7"/>
      <c r="G38" s="7"/>
      <c r="I38" s="7"/>
    </row>
    <row r="39" spans="1:9" ht="13.5" thickBot="1">
      <c r="A39" s="1" t="s">
        <v>163</v>
      </c>
      <c r="C39" s="9">
        <f>SUM(C35:C37)</f>
        <v>2517</v>
      </c>
      <c r="E39" s="9">
        <f>SUM(E35:E37)</f>
        <v>4989</v>
      </c>
      <c r="G39" s="9">
        <f>SUM(G35:G37)</f>
        <v>13315</v>
      </c>
      <c r="I39" s="9">
        <f>SUM(I35:I37)</f>
        <v>13704</v>
      </c>
    </row>
    <row r="40" ht="13.5" thickTop="1"/>
    <row r="41" ht="12.75">
      <c r="A41" s="1" t="s">
        <v>8</v>
      </c>
    </row>
    <row r="42" spans="1:9" ht="12.75">
      <c r="A42" s="4" t="s">
        <v>9</v>
      </c>
      <c r="B42" s="60">
        <v>26</v>
      </c>
      <c r="C42" s="11">
        <f>Notes!C184</f>
        <v>0.7535928143712575</v>
      </c>
      <c r="E42" s="82">
        <f>7.47*66800/334000</f>
        <v>1.494</v>
      </c>
      <c r="G42" s="63">
        <f>Notes!D184</f>
        <v>3.9865269461077846</v>
      </c>
      <c r="I42" s="82">
        <f>23.1*59330/334000</f>
        <v>4.1033622754491015</v>
      </c>
    </row>
    <row r="44" spans="1:9" ht="13.5" thickBot="1">
      <c r="A44" s="4" t="s">
        <v>10</v>
      </c>
      <c r="B44" s="60"/>
      <c r="C44" s="62">
        <f>Notes!C186</f>
        <v>0.7535928143712575</v>
      </c>
      <c r="E44" s="62">
        <f>7.47*66800/334000</f>
        <v>1.494</v>
      </c>
      <c r="G44" s="62">
        <f>Notes!D186</f>
        <v>3.9865269461077846</v>
      </c>
      <c r="I44" s="62">
        <f>23.1*59330/334000</f>
        <v>4.1033622754491015</v>
      </c>
    </row>
    <row r="45" ht="13.5" thickTop="1"/>
    <row r="48" ht="12.75">
      <c r="A48" s="1" t="s">
        <v>198</v>
      </c>
    </row>
    <row r="49" ht="6.75" customHeight="1"/>
    <row r="50" spans="1:9" ht="30" customHeight="1">
      <c r="A50" s="106" t="s">
        <v>133</v>
      </c>
      <c r="B50" s="106"/>
      <c r="C50" s="106"/>
      <c r="D50" s="106"/>
      <c r="E50" s="106"/>
      <c r="F50" s="106"/>
      <c r="G50" s="106"/>
      <c r="H50" s="106"/>
      <c r="I50" s="106"/>
    </row>
    <row r="52" spans="1:9" ht="12.75">
      <c r="A52" s="107"/>
      <c r="B52" s="107"/>
      <c r="C52" s="107"/>
      <c r="D52" s="107"/>
      <c r="E52" s="107"/>
      <c r="F52" s="107"/>
      <c r="G52" s="107"/>
      <c r="H52" s="107"/>
      <c r="I52" s="107"/>
    </row>
    <row r="54" ht="12.75">
      <c r="C54" s="1"/>
    </row>
  </sheetData>
  <mergeCells count="4">
    <mergeCell ref="A50:I50"/>
    <mergeCell ref="A52:I52"/>
    <mergeCell ref="C10:E10"/>
    <mergeCell ref="G10:I10"/>
  </mergeCells>
  <printOptions/>
  <pageMargins left="0.6" right="0.6" top="0.5" bottom="0.5" header="0.5" footer="0.5"/>
  <pageSetup fitToHeight="1" fitToWidth="1" horizontalDpi="600" verticalDpi="600" orientation="portrait"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4:H65"/>
  <sheetViews>
    <sheetView workbookViewId="0" topLeftCell="A1">
      <selection activeCell="A1" sqref="A1"/>
    </sheetView>
  </sheetViews>
  <sheetFormatPr defaultColWidth="9.140625" defaultRowHeight="12.75"/>
  <cols>
    <col min="1" max="1" width="25.57421875" style="1" customWidth="1"/>
    <col min="2" max="2" width="9.140625" style="1" customWidth="1"/>
    <col min="3" max="3" width="4.7109375" style="50" bestFit="1" customWidth="1"/>
    <col min="4" max="4" width="12.00390625" style="13" bestFit="1" customWidth="1"/>
    <col min="5" max="5" width="1.7109375" style="1" customWidth="1"/>
    <col min="6" max="6" width="10.8515625" style="6" bestFit="1" customWidth="1"/>
    <col min="7" max="16384" width="9.140625" style="1" customWidth="1"/>
  </cols>
  <sheetData>
    <row r="1" ht="12.75"/>
    <row r="2" ht="12.75"/>
    <row r="3" ht="12.75"/>
    <row r="4" ht="12.75">
      <c r="A4" s="1" t="s">
        <v>197</v>
      </c>
    </row>
    <row r="6" ht="12.75">
      <c r="A6" s="45" t="s">
        <v>12</v>
      </c>
    </row>
    <row r="7" ht="12.75">
      <c r="A7" s="1" t="s">
        <v>181</v>
      </c>
    </row>
    <row r="9" spans="4:6" ht="12.75">
      <c r="D9" s="88" t="s">
        <v>149</v>
      </c>
      <c r="F9" s="89" t="s">
        <v>149</v>
      </c>
    </row>
    <row r="10" spans="4:6" ht="12.75">
      <c r="D10" s="88" t="s">
        <v>153</v>
      </c>
      <c r="F10" s="89" t="s">
        <v>151</v>
      </c>
    </row>
    <row r="11" spans="4:6" ht="12.75">
      <c r="D11" s="88" t="s">
        <v>152</v>
      </c>
      <c r="E11" s="50"/>
      <c r="F11" s="89" t="s">
        <v>150</v>
      </c>
    </row>
    <row r="12" spans="4:6" ht="12.75">
      <c r="D12" s="88" t="s">
        <v>179</v>
      </c>
      <c r="E12" s="50"/>
      <c r="F12" s="89" t="s">
        <v>121</v>
      </c>
    </row>
    <row r="13" spans="4:6" ht="12.75">
      <c r="D13" s="88" t="s">
        <v>27</v>
      </c>
      <c r="E13" s="50"/>
      <c r="F13" s="89" t="s">
        <v>27</v>
      </c>
    </row>
    <row r="14" spans="3:6" ht="12.75">
      <c r="C14" s="50" t="s">
        <v>79</v>
      </c>
      <c r="D14" s="88" t="s">
        <v>146</v>
      </c>
      <c r="F14" s="89" t="s">
        <v>147</v>
      </c>
    </row>
    <row r="15" ht="12.75">
      <c r="A15" s="45" t="s">
        <v>13</v>
      </c>
    </row>
    <row r="16" spans="1:6" ht="12.75">
      <c r="A16" s="1" t="s">
        <v>71</v>
      </c>
      <c r="D16" s="18">
        <v>67424</v>
      </c>
      <c r="E16" s="2"/>
      <c r="F16" s="7">
        <v>68117</v>
      </c>
    </row>
    <row r="17" spans="1:6" ht="12.75">
      <c r="A17" s="1" t="s">
        <v>29</v>
      </c>
      <c r="D17" s="18">
        <v>2402</v>
      </c>
      <c r="F17" s="7">
        <v>2402</v>
      </c>
    </row>
    <row r="18" spans="1:6" ht="12.75">
      <c r="A18" s="1" t="s">
        <v>84</v>
      </c>
      <c r="D18" s="18">
        <v>2198</v>
      </c>
      <c r="F18" s="7">
        <v>9782</v>
      </c>
    </row>
    <row r="19" spans="4:6" ht="13.5" thickBot="1">
      <c r="D19" s="48">
        <f>SUM(D16:D18)</f>
        <v>72024</v>
      </c>
      <c r="F19" s="48">
        <f>SUM(F16:F18)</f>
        <v>80301</v>
      </c>
    </row>
    <row r="20" ht="13.5" thickTop="1">
      <c r="D20" s="18"/>
    </row>
    <row r="21" ht="12.75">
      <c r="A21" s="45" t="s">
        <v>14</v>
      </c>
    </row>
    <row r="22" spans="1:6" ht="12.75">
      <c r="A22" s="1" t="s">
        <v>15</v>
      </c>
      <c r="D22" s="13">
        <v>34945</v>
      </c>
      <c r="F22" s="6">
        <v>14435</v>
      </c>
    </row>
    <row r="23" spans="1:6" ht="12.75">
      <c r="A23" s="1" t="s">
        <v>84</v>
      </c>
      <c r="D23" s="13">
        <v>16193</v>
      </c>
      <c r="F23" s="6">
        <v>17360</v>
      </c>
    </row>
    <row r="24" spans="1:6" ht="12.75">
      <c r="A24" s="1" t="s">
        <v>85</v>
      </c>
      <c r="D24" s="13">
        <v>30707</v>
      </c>
      <c r="F24" s="6">
        <v>12014</v>
      </c>
    </row>
    <row r="25" spans="1:6" ht="12.75">
      <c r="A25" s="1" t="s">
        <v>98</v>
      </c>
      <c r="D25" s="13">
        <v>77</v>
      </c>
      <c r="F25" s="6">
        <v>212</v>
      </c>
    </row>
    <row r="26" spans="1:6" ht="12.75">
      <c r="A26" s="1" t="s">
        <v>83</v>
      </c>
      <c r="D26" s="13">
        <v>12288</v>
      </c>
      <c r="F26" s="6">
        <v>8610</v>
      </c>
    </row>
    <row r="27" spans="4:6" ht="12.75">
      <c r="D27" s="16">
        <f>SUM(D22:D26)</f>
        <v>94210</v>
      </c>
      <c r="F27" s="49">
        <f>SUM(F22:F26)</f>
        <v>52631</v>
      </c>
    </row>
    <row r="30" ht="12.75">
      <c r="A30" s="45" t="s">
        <v>16</v>
      </c>
    </row>
    <row r="31" spans="1:6" ht="12.75">
      <c r="A31" s="1" t="s">
        <v>30</v>
      </c>
      <c r="D31" s="13">
        <v>11944</v>
      </c>
      <c r="F31" s="6">
        <v>2975</v>
      </c>
    </row>
    <row r="32" spans="1:6" ht="12.75">
      <c r="A32" s="1" t="s">
        <v>31</v>
      </c>
      <c r="D32" s="13">
        <v>3945</v>
      </c>
      <c r="F32" s="6">
        <v>4251</v>
      </c>
    </row>
    <row r="33" spans="1:6" ht="12.75">
      <c r="A33" s="1" t="s">
        <v>50</v>
      </c>
      <c r="D33" s="13">
        <v>164</v>
      </c>
      <c r="F33" s="6">
        <v>70</v>
      </c>
    </row>
    <row r="34" spans="1:6" ht="12.75">
      <c r="A34" s="1" t="s">
        <v>70</v>
      </c>
      <c r="C34" s="50">
        <v>22</v>
      </c>
      <c r="D34" s="13">
        <v>26482</v>
      </c>
      <c r="F34" s="6">
        <v>11133</v>
      </c>
    </row>
    <row r="35" spans="1:6" ht="12.75">
      <c r="A35" s="1" t="s">
        <v>51</v>
      </c>
      <c r="D35" s="13">
        <v>79</v>
      </c>
      <c r="F35" s="6">
        <v>286</v>
      </c>
    </row>
    <row r="37" spans="4:6" ht="12.75">
      <c r="D37" s="16">
        <f>SUM(D31:D36)</f>
        <v>42614</v>
      </c>
      <c r="F37" s="16">
        <f>SUM(F31:F36)</f>
        <v>18715</v>
      </c>
    </row>
    <row r="38" spans="4:6" ht="12.75">
      <c r="D38" s="46"/>
      <c r="F38" s="47"/>
    </row>
    <row r="39" spans="1:6" ht="12.75">
      <c r="A39" s="45" t="s">
        <v>17</v>
      </c>
      <c r="D39" s="16">
        <f>D27-D37</f>
        <v>51596</v>
      </c>
      <c r="F39" s="49">
        <f>F27-F37</f>
        <v>33916</v>
      </c>
    </row>
    <row r="41" ht="12.75">
      <c r="A41" s="45" t="s">
        <v>18</v>
      </c>
    </row>
    <row r="42" spans="1:6" ht="12.75">
      <c r="A42" s="1" t="s">
        <v>73</v>
      </c>
      <c r="D42" s="13">
        <v>11924</v>
      </c>
      <c r="F42" s="6">
        <v>10489</v>
      </c>
    </row>
    <row r="43" spans="1:6" ht="12.75">
      <c r="A43" s="1" t="s">
        <v>72</v>
      </c>
      <c r="C43" s="50">
        <v>22</v>
      </c>
      <c r="D43" s="13">
        <v>8466</v>
      </c>
      <c r="F43" s="6">
        <v>10182</v>
      </c>
    </row>
    <row r="44" spans="1:6" ht="12.75">
      <c r="A44" s="1" t="s">
        <v>50</v>
      </c>
      <c r="D44" s="13">
        <v>383</v>
      </c>
      <c r="F44" s="6">
        <v>70</v>
      </c>
    </row>
    <row r="45" spans="4:6" ht="12.75">
      <c r="D45" s="16">
        <f>SUM(D42:D44)</f>
        <v>20773</v>
      </c>
      <c r="F45" s="16">
        <f>SUM(F42:F44)</f>
        <v>20741</v>
      </c>
    </row>
    <row r="47" spans="1:6" ht="12.75">
      <c r="A47" s="1" t="s">
        <v>7</v>
      </c>
      <c r="D47" s="13">
        <v>40</v>
      </c>
      <c r="F47" s="6">
        <v>52</v>
      </c>
    </row>
    <row r="48" spans="1:6" ht="13.5" thickBot="1">
      <c r="A48" s="45" t="s">
        <v>122</v>
      </c>
      <c r="D48" s="9">
        <f>+D19+D39-D45-D47</f>
        <v>102807</v>
      </c>
      <c r="F48" s="9">
        <f>+F19+F39-F45-F47</f>
        <v>93424</v>
      </c>
    </row>
    <row r="49" spans="1:6" ht="13.5" thickTop="1">
      <c r="A49" s="45"/>
      <c r="D49" s="7"/>
      <c r="F49" s="7"/>
    </row>
    <row r="50" ht="12.75">
      <c r="A50" s="45" t="s">
        <v>74</v>
      </c>
    </row>
    <row r="52" spans="1:6" ht="12.75">
      <c r="A52" s="1" t="s">
        <v>19</v>
      </c>
      <c r="D52" s="13">
        <v>66800</v>
      </c>
      <c r="F52" s="6">
        <v>66800</v>
      </c>
    </row>
    <row r="53" spans="1:6" ht="12.75">
      <c r="A53" s="1" t="s">
        <v>52</v>
      </c>
      <c r="D53" s="13">
        <v>9851</v>
      </c>
      <c r="F53" s="6">
        <v>9851</v>
      </c>
    </row>
    <row r="54" spans="1:6" ht="12.75">
      <c r="A54" s="1" t="s">
        <v>86</v>
      </c>
      <c r="D54" s="13">
        <v>-36</v>
      </c>
      <c r="F54" s="6">
        <v>48</v>
      </c>
    </row>
    <row r="55" spans="1:6" ht="12.75">
      <c r="A55" s="1" t="s">
        <v>93</v>
      </c>
      <c r="D55" s="13">
        <v>26192</v>
      </c>
      <c r="F55" s="6">
        <v>16725</v>
      </c>
    </row>
    <row r="56" spans="1:6" ht="12.75">
      <c r="A56" s="45" t="s">
        <v>75</v>
      </c>
      <c r="D56" s="16">
        <f>SUM(D52:D55)</f>
        <v>102807</v>
      </c>
      <c r="F56" s="49">
        <f>SUM(F52:F55)</f>
        <v>93424</v>
      </c>
    </row>
    <row r="59" spans="1:6" ht="13.5" thickBot="1">
      <c r="A59" s="1" t="s">
        <v>118</v>
      </c>
      <c r="D59" s="66">
        <f>(D56-D17)/(D52*5)</f>
        <v>0.3006137724550898</v>
      </c>
      <c r="F59" s="66">
        <f>(F56-F17)/(F52*5)</f>
        <v>0.2725209580838323</v>
      </c>
    </row>
    <row r="60" ht="13.5" thickTop="1"/>
    <row r="61" spans="2:8" ht="12.75">
      <c r="B61" s="6"/>
      <c r="C61" s="10"/>
      <c r="D61" s="6"/>
      <c r="E61" s="7"/>
      <c r="G61" s="7"/>
      <c r="H61" s="6"/>
    </row>
    <row r="62" spans="1:8" ht="12.75">
      <c r="A62" s="1" t="s">
        <v>198</v>
      </c>
      <c r="B62" s="6"/>
      <c r="C62" s="10"/>
      <c r="D62" s="6"/>
      <c r="E62" s="7"/>
      <c r="G62" s="7"/>
      <c r="H62" s="6"/>
    </row>
    <row r="63" spans="1:8" ht="40.5" customHeight="1">
      <c r="A63" s="106" t="s">
        <v>134</v>
      </c>
      <c r="B63" s="106"/>
      <c r="C63" s="106"/>
      <c r="D63" s="106"/>
      <c r="E63" s="106"/>
      <c r="F63" s="106"/>
      <c r="G63" s="106"/>
      <c r="H63" s="106"/>
    </row>
    <row r="65" spans="1:8" ht="12.75">
      <c r="A65" s="107"/>
      <c r="B65" s="107"/>
      <c r="C65" s="107"/>
      <c r="D65" s="107"/>
      <c r="E65" s="107"/>
      <c r="F65" s="107"/>
      <c r="G65" s="107"/>
      <c r="H65" s="107"/>
    </row>
  </sheetData>
  <mergeCells count="2">
    <mergeCell ref="A63:H63"/>
    <mergeCell ref="A65:H65"/>
  </mergeCells>
  <printOptions/>
  <pageMargins left="0.75" right="0.75" top="0.5" bottom="0.5" header="0.5" footer="0.5"/>
  <pageSetup fitToHeight="1" fitToWidth="1" horizontalDpi="600" verticalDpi="600" orientation="portrait"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I40"/>
  <sheetViews>
    <sheetView workbookViewId="0" topLeftCell="A1">
      <selection activeCell="A1" sqref="A1"/>
    </sheetView>
  </sheetViews>
  <sheetFormatPr defaultColWidth="9.140625" defaultRowHeight="12.75"/>
  <cols>
    <col min="1" max="1" width="61.421875" style="1" bestFit="1" customWidth="1"/>
    <col min="2" max="2" width="3.57421875" style="1" customWidth="1"/>
    <col min="3" max="3" width="11.57421875" style="13" bestFit="1" customWidth="1"/>
    <col min="4" max="4" width="12.7109375" style="1" bestFit="1" customWidth="1"/>
    <col min="5" max="16384" width="9.140625" style="1" customWidth="1"/>
  </cols>
  <sheetData>
    <row r="1" ht="12.75"/>
    <row r="2" ht="12.75"/>
    <row r="3" ht="12.75"/>
    <row r="4" ht="12.75">
      <c r="A4" s="1" t="s">
        <v>197</v>
      </c>
    </row>
    <row r="5" ht="12.75">
      <c r="A5" s="13"/>
    </row>
    <row r="6" ht="12.75">
      <c r="A6" s="45" t="s">
        <v>88</v>
      </c>
    </row>
    <row r="7" ht="12.75">
      <c r="A7" s="1" t="s">
        <v>178</v>
      </c>
    </row>
    <row r="9" spans="3:4" ht="12.75">
      <c r="C9" s="14"/>
      <c r="D9" s="50"/>
    </row>
    <row r="10" spans="3:4" ht="12.75">
      <c r="C10" s="109" t="s">
        <v>148</v>
      </c>
      <c r="D10" s="109"/>
    </row>
    <row r="11" spans="3:4" ht="12.75">
      <c r="C11" s="90" t="s">
        <v>179</v>
      </c>
      <c r="D11" s="90" t="s">
        <v>121</v>
      </c>
    </row>
    <row r="12" spans="3:4" ht="12.75">
      <c r="C12" s="88" t="s">
        <v>27</v>
      </c>
      <c r="D12" s="88" t="s">
        <v>27</v>
      </c>
    </row>
    <row r="13" spans="3:4" ht="12.75">
      <c r="C13" s="89" t="s">
        <v>146</v>
      </c>
      <c r="D13" s="89" t="s">
        <v>147</v>
      </c>
    </row>
    <row r="14" spans="3:4" ht="12.75">
      <c r="C14" s="12"/>
      <c r="D14" s="12"/>
    </row>
    <row r="15" spans="1:4" ht="12.75">
      <c r="A15" s="1" t="s">
        <v>199</v>
      </c>
      <c r="C15" s="13">
        <v>-2545</v>
      </c>
      <c r="D15" s="13">
        <v>-4914</v>
      </c>
    </row>
    <row r="16" ht="12.75">
      <c r="D16" s="13"/>
    </row>
    <row r="17" spans="1:4" ht="12.75">
      <c r="A17" s="1" t="s">
        <v>200</v>
      </c>
      <c r="C17" s="13">
        <v>-1147</v>
      </c>
      <c r="D17" s="13">
        <v>1066</v>
      </c>
    </row>
    <row r="18" ht="12.75">
      <c r="D18" s="13"/>
    </row>
    <row r="19" spans="1:4" ht="12.75">
      <c r="A19" s="1" t="s">
        <v>201</v>
      </c>
      <c r="C19" s="13">
        <v>6890</v>
      </c>
      <c r="D19" s="13">
        <v>8976</v>
      </c>
    </row>
    <row r="20" spans="3:4" ht="12.75">
      <c r="C20" s="15"/>
      <c r="D20" s="15"/>
    </row>
    <row r="21" spans="1:4" ht="12.75">
      <c r="A21" s="1" t="s">
        <v>202</v>
      </c>
      <c r="C21" s="13">
        <f>SUM(C15:C20)</f>
        <v>3198</v>
      </c>
      <c r="D21" s="13">
        <f>SUM(D15:D20)</f>
        <v>5128</v>
      </c>
    </row>
    <row r="22" ht="12.75">
      <c r="D22" s="13"/>
    </row>
    <row r="23" spans="1:4" ht="12.75">
      <c r="A23" s="1" t="s">
        <v>164</v>
      </c>
      <c r="C23" s="13">
        <v>8199</v>
      </c>
      <c r="D23" s="13">
        <v>3071</v>
      </c>
    </row>
    <row r="24" ht="12.75">
      <c r="D24" s="13"/>
    </row>
    <row r="25" spans="1:4" ht="13.5" thickBot="1">
      <c r="A25" s="1" t="s">
        <v>87</v>
      </c>
      <c r="C25" s="17">
        <f>SUM(C21:C23)</f>
        <v>11397</v>
      </c>
      <c r="D25" s="17">
        <f>SUM(D21:D23)</f>
        <v>8199</v>
      </c>
    </row>
    <row r="26" ht="13.5" thickTop="1"/>
    <row r="28" ht="12.75">
      <c r="A28" s="1" t="s">
        <v>175</v>
      </c>
    </row>
    <row r="30" spans="1:4" ht="12.75">
      <c r="A30" s="1" t="s">
        <v>117</v>
      </c>
      <c r="C30" s="13">
        <v>100</v>
      </c>
      <c r="D30" s="13">
        <v>2581</v>
      </c>
    </row>
    <row r="31" spans="1:4" ht="12.75">
      <c r="A31" s="1" t="s">
        <v>83</v>
      </c>
      <c r="C31" s="15">
        <v>12188</v>
      </c>
      <c r="D31" s="15">
        <v>6029</v>
      </c>
    </row>
    <row r="32" spans="3:4" ht="12.75">
      <c r="C32" s="18">
        <f>SUM(C30:C31)</f>
        <v>12288</v>
      </c>
      <c r="D32" s="18">
        <f>SUM(D30:D31)</f>
        <v>8610</v>
      </c>
    </row>
    <row r="33" spans="1:4" ht="12.75">
      <c r="A33" s="1" t="s">
        <v>123</v>
      </c>
      <c r="C33" s="18">
        <v>-891</v>
      </c>
      <c r="D33" s="13">
        <v>-411</v>
      </c>
    </row>
    <row r="34" spans="1:4" ht="13.5" thickBot="1">
      <c r="A34" s="1" t="s">
        <v>143</v>
      </c>
      <c r="C34" s="17">
        <f>SUM(C32:C33)</f>
        <v>11397</v>
      </c>
      <c r="D34" s="17">
        <f>SUM(D32:D33)</f>
        <v>8199</v>
      </c>
    </row>
    <row r="35" ht="13.5" thickTop="1">
      <c r="C35" s="18"/>
    </row>
    <row r="37" ht="12.75">
      <c r="A37" s="1" t="s">
        <v>198</v>
      </c>
    </row>
    <row r="38" spans="1:8" ht="39" customHeight="1">
      <c r="A38" s="106" t="s">
        <v>135</v>
      </c>
      <c r="B38" s="106"/>
      <c r="C38" s="106"/>
      <c r="D38" s="106"/>
      <c r="E38" s="41"/>
      <c r="F38" s="41"/>
      <c r="G38" s="41"/>
      <c r="H38" s="41"/>
    </row>
    <row r="40" spans="1:9" ht="12.75">
      <c r="A40" s="107"/>
      <c r="B40" s="107"/>
      <c r="C40" s="107"/>
      <c r="D40" s="107"/>
      <c r="E40" s="41"/>
      <c r="F40" s="41"/>
      <c r="G40" s="41"/>
      <c r="H40" s="41"/>
      <c r="I40" s="41"/>
    </row>
  </sheetData>
  <mergeCells count="3">
    <mergeCell ref="A38:D38"/>
    <mergeCell ref="A40:D40"/>
    <mergeCell ref="C10:D10"/>
  </mergeCells>
  <printOptions/>
  <pageMargins left="0.75" right="0.75" top="0.5" bottom="0.5"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4:I54"/>
  <sheetViews>
    <sheetView workbookViewId="0" topLeftCell="A1">
      <selection activeCell="A1" sqref="A1"/>
    </sheetView>
  </sheetViews>
  <sheetFormatPr defaultColWidth="9.140625" defaultRowHeight="12.75"/>
  <cols>
    <col min="1" max="1" width="42.421875" style="1" customWidth="1"/>
    <col min="2" max="2" width="4.7109375" style="50" bestFit="1" customWidth="1"/>
    <col min="3" max="3" width="11.00390625" style="13" bestFit="1" customWidth="1"/>
    <col min="4" max="4" width="11.00390625" style="18" bestFit="1" customWidth="1"/>
    <col min="5" max="5" width="11.00390625" style="1" bestFit="1" customWidth="1"/>
    <col min="6" max="6" width="11.00390625" style="6" bestFit="1" customWidth="1"/>
    <col min="7" max="7" width="0.5625" style="2" customWidth="1"/>
    <col min="8" max="8" width="12.28125" style="13" bestFit="1" customWidth="1"/>
    <col min="9" max="16384" width="9.140625" style="1" customWidth="1"/>
  </cols>
  <sheetData>
    <row r="1" ht="12.75"/>
    <row r="2" ht="12.75"/>
    <row r="3" ht="12.75"/>
    <row r="4" spans="1:2" ht="12.75">
      <c r="A4" s="1" t="s">
        <v>197</v>
      </c>
      <c r="B4" s="14"/>
    </row>
    <row r="6" spans="1:2" ht="12.75">
      <c r="A6" s="45" t="s">
        <v>99</v>
      </c>
      <c r="B6" s="59"/>
    </row>
    <row r="7" ht="12.75">
      <c r="A7" s="1" t="s">
        <v>178</v>
      </c>
    </row>
    <row r="10" spans="3:8" ht="12.75">
      <c r="C10" s="18"/>
      <c r="E10" s="36"/>
      <c r="G10" s="35"/>
      <c r="H10" s="35"/>
    </row>
    <row r="11" spans="3:8" ht="12.75">
      <c r="C11" s="110" t="s">
        <v>20</v>
      </c>
      <c r="D11" s="111"/>
      <c r="E11" s="112"/>
      <c r="F11" s="43" t="s">
        <v>21</v>
      </c>
      <c r="G11" s="5"/>
      <c r="H11" s="38" t="s">
        <v>24</v>
      </c>
    </row>
    <row r="12" spans="3:8" ht="12.75">
      <c r="C12" s="54" t="s">
        <v>53</v>
      </c>
      <c r="D12" s="55" t="s">
        <v>53</v>
      </c>
      <c r="E12" s="57" t="s">
        <v>89</v>
      </c>
      <c r="F12" s="58" t="s">
        <v>22</v>
      </c>
      <c r="G12" s="5"/>
      <c r="H12" s="39" t="s">
        <v>25</v>
      </c>
    </row>
    <row r="13" spans="3:8" ht="12.75">
      <c r="C13" s="37" t="s">
        <v>82</v>
      </c>
      <c r="D13" s="34" t="s">
        <v>54</v>
      </c>
      <c r="E13" s="5" t="s">
        <v>91</v>
      </c>
      <c r="F13" s="44" t="s">
        <v>23</v>
      </c>
      <c r="G13" s="5"/>
      <c r="H13" s="39" t="s">
        <v>26</v>
      </c>
    </row>
    <row r="14" spans="3:8" ht="12.75">
      <c r="C14" s="56"/>
      <c r="D14" s="3"/>
      <c r="E14" s="53" t="s">
        <v>90</v>
      </c>
      <c r="F14" s="61"/>
      <c r="G14" s="5"/>
      <c r="H14" s="40"/>
    </row>
    <row r="15" spans="3:8" ht="12.75">
      <c r="C15" s="34" t="s">
        <v>27</v>
      </c>
      <c r="D15" s="34" t="s">
        <v>27</v>
      </c>
      <c r="E15" s="5" t="s">
        <v>27</v>
      </c>
      <c r="F15" s="10" t="s">
        <v>27</v>
      </c>
      <c r="G15" s="5"/>
      <c r="H15" s="34" t="s">
        <v>27</v>
      </c>
    </row>
    <row r="16" spans="3:8" ht="12" customHeight="1">
      <c r="C16" s="14" t="s">
        <v>146</v>
      </c>
      <c r="D16" s="14" t="s">
        <v>146</v>
      </c>
      <c r="E16" s="14" t="s">
        <v>146</v>
      </c>
      <c r="F16" s="14" t="s">
        <v>146</v>
      </c>
      <c r="H16" s="14" t="s">
        <v>146</v>
      </c>
    </row>
    <row r="17" spans="3:8" ht="12" customHeight="1">
      <c r="C17" s="14"/>
      <c r="D17" s="14"/>
      <c r="E17" s="14"/>
      <c r="F17" s="14"/>
      <c r="H17" s="14"/>
    </row>
    <row r="18" spans="1:8" ht="12" customHeight="1">
      <c r="A18" s="45" t="s">
        <v>182</v>
      </c>
      <c r="C18" s="14"/>
      <c r="D18" s="14"/>
      <c r="E18" s="14"/>
      <c r="F18" s="14"/>
      <c r="H18" s="14"/>
    </row>
    <row r="19" spans="1:8" ht="12" customHeight="1">
      <c r="A19" s="45"/>
      <c r="C19" s="14"/>
      <c r="D19" s="14"/>
      <c r="E19" s="14"/>
      <c r="F19" s="14"/>
      <c r="H19" s="14"/>
    </row>
    <row r="20" spans="1:8" ht="12" customHeight="1">
      <c r="A20" s="45" t="s">
        <v>141</v>
      </c>
      <c r="C20" s="13">
        <v>53500</v>
      </c>
      <c r="D20" s="18">
        <v>4499</v>
      </c>
      <c r="E20" s="1">
        <v>5</v>
      </c>
      <c r="F20" s="6">
        <v>3021</v>
      </c>
      <c r="H20" s="13">
        <f>SUM(C20:G20)</f>
        <v>61025</v>
      </c>
    </row>
    <row r="21" ht="12" customHeight="1"/>
    <row r="22" spans="1:8" ht="12" customHeight="1">
      <c r="A22" s="1" t="s">
        <v>165</v>
      </c>
      <c r="C22" s="13">
        <v>13300</v>
      </c>
      <c r="D22" s="18">
        <v>5352</v>
      </c>
      <c r="E22" s="50" t="s">
        <v>100</v>
      </c>
      <c r="F22" s="12" t="s">
        <v>100</v>
      </c>
      <c r="H22" s="13">
        <f>SUM(C22:G22)</f>
        <v>18652</v>
      </c>
    </row>
    <row r="23" ht="12" customHeight="1"/>
    <row r="24" spans="1:8" ht="12" customHeight="1">
      <c r="A24" s="1" t="s">
        <v>163</v>
      </c>
      <c r="C24" s="34" t="s">
        <v>100</v>
      </c>
      <c r="D24" s="34" t="s">
        <v>100</v>
      </c>
      <c r="E24" s="34" t="s">
        <v>100</v>
      </c>
      <c r="F24" s="6">
        <v>13704</v>
      </c>
      <c r="H24" s="18">
        <f>SUM(C24:F24)</f>
        <v>13704</v>
      </c>
    </row>
    <row r="25" ht="12" customHeight="1"/>
    <row r="26" spans="1:8" ht="12" customHeight="1">
      <c r="A26" s="64" t="s">
        <v>114</v>
      </c>
      <c r="H26" s="18"/>
    </row>
    <row r="27" spans="1:8" ht="12" customHeight="1">
      <c r="A27" s="51" t="s">
        <v>92</v>
      </c>
      <c r="H27" s="18"/>
    </row>
    <row r="28" spans="1:8" ht="12" customHeight="1">
      <c r="A28" s="1" t="s">
        <v>119</v>
      </c>
      <c r="C28" s="34" t="s">
        <v>100</v>
      </c>
      <c r="D28" s="34" t="s">
        <v>100</v>
      </c>
      <c r="E28" s="52">
        <v>43</v>
      </c>
      <c r="F28" s="34" t="s">
        <v>100</v>
      </c>
      <c r="H28" s="18">
        <f>SUM(C28:F28)</f>
        <v>43</v>
      </c>
    </row>
    <row r="29" spans="3:8" ht="12" customHeight="1">
      <c r="C29" s="34"/>
      <c r="D29" s="34"/>
      <c r="E29" s="52"/>
      <c r="F29" s="34"/>
      <c r="H29" s="18"/>
    </row>
    <row r="30" spans="1:8" ht="12" customHeight="1" thickBot="1">
      <c r="A30" s="45" t="s">
        <v>183</v>
      </c>
      <c r="C30" s="83">
        <f aca="true" t="shared" si="0" ref="C30:H30">SUM(C20:C28)</f>
        <v>66800</v>
      </c>
      <c r="D30" s="83">
        <f t="shared" si="0"/>
        <v>9851</v>
      </c>
      <c r="E30" s="83">
        <f t="shared" si="0"/>
        <v>48</v>
      </c>
      <c r="F30" s="83">
        <f t="shared" si="0"/>
        <v>16725</v>
      </c>
      <c r="G30" s="83">
        <f t="shared" si="0"/>
        <v>0</v>
      </c>
      <c r="H30" s="83">
        <f t="shared" si="0"/>
        <v>93424</v>
      </c>
    </row>
    <row r="31" ht="12" customHeight="1" thickTop="1"/>
    <row r="32" ht="12" customHeight="1">
      <c r="A32" s="45" t="s">
        <v>184</v>
      </c>
    </row>
    <row r="33" ht="12" customHeight="1">
      <c r="A33" s="45"/>
    </row>
    <row r="34" spans="1:8" ht="12" customHeight="1">
      <c r="A34" s="45" t="s">
        <v>126</v>
      </c>
      <c r="C34" s="13">
        <v>66800</v>
      </c>
      <c r="D34" s="18">
        <v>9851</v>
      </c>
      <c r="E34" s="1">
        <v>48</v>
      </c>
      <c r="F34" s="6">
        <v>16725</v>
      </c>
      <c r="H34" s="18">
        <f>SUM(C34:F34)</f>
        <v>93424</v>
      </c>
    </row>
    <row r="35" ht="12" customHeight="1"/>
    <row r="36" ht="3" customHeight="1"/>
    <row r="37" spans="1:8" ht="12.75">
      <c r="A37" s="1" t="s">
        <v>163</v>
      </c>
      <c r="C37" s="34" t="s">
        <v>100</v>
      </c>
      <c r="D37" s="34" t="s">
        <v>100</v>
      </c>
      <c r="E37" s="34" t="s">
        <v>100</v>
      </c>
      <c r="F37" s="6">
        <v>13315</v>
      </c>
      <c r="H37" s="18">
        <f>SUM(C37:F37)</f>
        <v>13315</v>
      </c>
    </row>
    <row r="38" ht="12" customHeight="1"/>
    <row r="39" spans="1:8" ht="12.75">
      <c r="A39" s="64" t="s">
        <v>142</v>
      </c>
      <c r="H39" s="18"/>
    </row>
    <row r="40" spans="1:8" ht="12.75">
      <c r="A40" s="51" t="s">
        <v>92</v>
      </c>
      <c r="H40" s="18"/>
    </row>
    <row r="41" spans="1:8" ht="12.75">
      <c r="A41" s="1" t="s">
        <v>119</v>
      </c>
      <c r="C41" s="34" t="s">
        <v>100</v>
      </c>
      <c r="D41" s="34" t="s">
        <v>100</v>
      </c>
      <c r="E41" s="52">
        <v>-84</v>
      </c>
      <c r="F41" s="34" t="s">
        <v>100</v>
      </c>
      <c r="H41" s="18">
        <f>SUM(C41:F41)</f>
        <v>-84</v>
      </c>
    </row>
    <row r="42" spans="3:8" ht="12.75">
      <c r="C42" s="34"/>
      <c r="D42" s="34"/>
      <c r="E42" s="52"/>
      <c r="F42" s="34"/>
      <c r="H42" s="18"/>
    </row>
    <row r="43" spans="1:8" ht="12.75">
      <c r="A43" s="1" t="s">
        <v>168</v>
      </c>
      <c r="C43" s="34"/>
      <c r="D43" s="34"/>
      <c r="E43" s="52"/>
      <c r="F43" s="34"/>
      <c r="H43" s="18"/>
    </row>
    <row r="44" spans="1:8" ht="12.75">
      <c r="A44" s="85" t="s">
        <v>167</v>
      </c>
      <c r="C44" s="34"/>
      <c r="D44" s="34"/>
      <c r="E44" s="52"/>
      <c r="F44" s="34">
        <v>-3848</v>
      </c>
      <c r="H44" s="18">
        <f>SUM(C44:F44)</f>
        <v>-3848</v>
      </c>
    </row>
    <row r="45" spans="3:8" ht="14.25" customHeight="1">
      <c r="C45" s="1"/>
      <c r="D45" s="1"/>
      <c r="H45" s="18"/>
    </row>
    <row r="46" spans="1:8" ht="13.5" thickBot="1">
      <c r="A46" s="45" t="s">
        <v>185</v>
      </c>
      <c r="C46" s="9">
        <f aca="true" t="shared" si="1" ref="C46:H46">SUM(C34:C44)</f>
        <v>66800</v>
      </c>
      <c r="D46" s="9">
        <f t="shared" si="1"/>
        <v>9851</v>
      </c>
      <c r="E46" s="9">
        <f t="shared" si="1"/>
        <v>-36</v>
      </c>
      <c r="F46" s="9">
        <f t="shared" si="1"/>
        <v>26192</v>
      </c>
      <c r="G46" s="9">
        <f t="shared" si="1"/>
        <v>0</v>
      </c>
      <c r="H46" s="9">
        <f t="shared" si="1"/>
        <v>102807</v>
      </c>
    </row>
    <row r="47" ht="13.5" thickTop="1"/>
    <row r="49" spans="3:4" ht="12.75">
      <c r="C49" s="1"/>
      <c r="D49" s="1"/>
    </row>
    <row r="50" spans="1:4" ht="12.75">
      <c r="A50" s="1" t="s">
        <v>198</v>
      </c>
      <c r="C50" s="1"/>
      <c r="D50" s="1"/>
    </row>
    <row r="51" spans="1:8" ht="38.25" customHeight="1">
      <c r="A51" s="106" t="s">
        <v>136</v>
      </c>
      <c r="B51" s="106"/>
      <c r="C51" s="106"/>
      <c r="D51" s="106"/>
      <c r="E51" s="106"/>
      <c r="F51" s="106"/>
      <c r="G51" s="106"/>
      <c r="H51" s="106"/>
    </row>
    <row r="52" spans="3:4" ht="3.75" customHeight="1">
      <c r="C52" s="1"/>
      <c r="D52" s="1"/>
    </row>
    <row r="53" spans="1:6" ht="12.75">
      <c r="A53" s="107"/>
      <c r="B53" s="107"/>
      <c r="C53" s="107"/>
      <c r="D53" s="107"/>
      <c r="E53" s="107"/>
      <c r="F53" s="107"/>
    </row>
    <row r="54" spans="1:9" ht="12.75">
      <c r="A54" s="107"/>
      <c r="B54" s="107"/>
      <c r="C54" s="107"/>
      <c r="D54" s="107"/>
      <c r="E54" s="107"/>
      <c r="F54" s="107"/>
      <c r="G54" s="107"/>
      <c r="H54" s="107"/>
      <c r="I54" s="41"/>
    </row>
  </sheetData>
  <mergeCells count="4">
    <mergeCell ref="C11:E11"/>
    <mergeCell ref="A53:F53"/>
    <mergeCell ref="A54:H54"/>
    <mergeCell ref="A51:H51"/>
  </mergeCells>
  <printOptions/>
  <pageMargins left="0.75" right="0.75" top="0.5" bottom="0.5" header="0.5" footer="0.5"/>
  <pageSetup fitToHeight="1" fitToWidth="1" horizontalDpi="600" verticalDpi="600" orientation="portrait" scale="8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194"/>
  <sheetViews>
    <sheetView zoomScale="88" zoomScaleNormal="88" workbookViewId="0" topLeftCell="A1">
      <selection activeCell="A1" sqref="A1"/>
    </sheetView>
  </sheetViews>
  <sheetFormatPr defaultColWidth="9.140625" defaultRowHeight="12.75"/>
  <cols>
    <col min="1" max="1" width="3.28125" style="21" customWidth="1"/>
    <col min="2" max="2" width="60.57421875" style="20" customWidth="1"/>
    <col min="3" max="3" width="16.421875" style="20" customWidth="1"/>
    <col min="4" max="4" width="17.00390625" style="20" customWidth="1"/>
    <col min="5" max="5" width="10.28125" style="20" customWidth="1"/>
    <col min="6" max="6" width="15.57421875" style="20" bestFit="1" customWidth="1"/>
    <col min="7" max="16384" width="9.140625" style="72" customWidth="1"/>
  </cols>
  <sheetData>
    <row r="1" ht="15.75">
      <c r="A1" s="19"/>
    </row>
    <row r="2" ht="15.75"/>
    <row r="3" ht="15.75"/>
    <row r="4" ht="15.75">
      <c r="A4" s="1" t="s">
        <v>197</v>
      </c>
    </row>
    <row r="5" ht="15.75">
      <c r="A5" s="13"/>
    </row>
    <row r="6" spans="1:5" ht="15.75">
      <c r="A6" s="19" t="s">
        <v>66</v>
      </c>
      <c r="D6" s="21"/>
      <c r="E6" s="22"/>
    </row>
    <row r="7" ht="15.75">
      <c r="A7" s="1" t="s">
        <v>186</v>
      </c>
    </row>
    <row r="9" spans="1:6" ht="15.75">
      <c r="A9" s="96">
        <v>1</v>
      </c>
      <c r="B9" s="22" t="s">
        <v>32</v>
      </c>
      <c r="C9" s="42"/>
      <c r="D9" s="42"/>
      <c r="E9" s="42"/>
      <c r="F9" s="24"/>
    </row>
    <row r="10" spans="1:6" ht="45.75" customHeight="1">
      <c r="A10" s="96"/>
      <c r="B10" s="115" t="s">
        <v>194</v>
      </c>
      <c r="C10" s="116"/>
      <c r="D10" s="116"/>
      <c r="E10" s="116"/>
      <c r="F10" s="24"/>
    </row>
    <row r="11" spans="1:6" ht="15.75">
      <c r="A11" s="96"/>
      <c r="B11" s="22"/>
      <c r="C11" s="42"/>
      <c r="D11" s="42"/>
      <c r="E11" s="42"/>
      <c r="F11" s="24"/>
    </row>
    <row r="12" spans="2:5" ht="76.5" customHeight="1">
      <c r="B12" s="115" t="s">
        <v>208</v>
      </c>
      <c r="C12" s="115"/>
      <c r="D12" s="115"/>
      <c r="E12" s="115"/>
    </row>
    <row r="13" spans="2:5" ht="15.75">
      <c r="B13" s="25"/>
      <c r="C13" s="25"/>
      <c r="D13" s="25"/>
      <c r="E13" s="25"/>
    </row>
    <row r="14" spans="1:5" ht="15.75">
      <c r="A14" s="21">
        <v>2</v>
      </c>
      <c r="B14" s="118" t="s">
        <v>33</v>
      </c>
      <c r="C14" s="118"/>
      <c r="D14" s="118"/>
      <c r="E14" s="118"/>
    </row>
    <row r="15" spans="2:5" ht="30" customHeight="1">
      <c r="B15" s="117" t="s">
        <v>127</v>
      </c>
      <c r="C15" s="117"/>
      <c r="D15" s="117"/>
      <c r="E15" s="117"/>
    </row>
    <row r="16" spans="2:5" ht="15.75">
      <c r="B16" s="25"/>
      <c r="C16" s="25"/>
      <c r="D16" s="25"/>
      <c r="E16" s="25"/>
    </row>
    <row r="17" spans="1:5" ht="15.75">
      <c r="A17" s="21">
        <v>3</v>
      </c>
      <c r="B17" s="26" t="s">
        <v>34</v>
      </c>
      <c r="C17" s="25"/>
      <c r="D17" s="25"/>
      <c r="E17" s="25"/>
    </row>
    <row r="18" spans="2:5" ht="30.75" customHeight="1">
      <c r="B18" s="121" t="s">
        <v>140</v>
      </c>
      <c r="C18" s="121"/>
      <c r="D18" s="121"/>
      <c r="E18" s="121"/>
    </row>
    <row r="19" spans="2:5" ht="15.75">
      <c r="B19" s="25"/>
      <c r="C19" s="25"/>
      <c r="D19" s="25"/>
      <c r="E19" s="25"/>
    </row>
    <row r="20" spans="1:5" ht="15.75">
      <c r="A20" s="21">
        <v>4</v>
      </c>
      <c r="B20" s="26" t="s">
        <v>35</v>
      </c>
      <c r="C20" s="25"/>
      <c r="D20" s="25"/>
      <c r="E20" s="25"/>
    </row>
    <row r="21" spans="2:5" ht="29.25" customHeight="1">
      <c r="B21" s="117" t="s">
        <v>162</v>
      </c>
      <c r="C21" s="117"/>
      <c r="D21" s="117"/>
      <c r="E21" s="117"/>
    </row>
    <row r="22" spans="2:5" ht="15.75">
      <c r="B22" s="25"/>
      <c r="C22" s="25"/>
      <c r="D22" s="25"/>
      <c r="E22" s="25"/>
    </row>
    <row r="23" spans="1:5" ht="15.75">
      <c r="A23" s="21">
        <v>5</v>
      </c>
      <c r="B23" s="22" t="s">
        <v>36</v>
      </c>
      <c r="C23" s="25"/>
      <c r="D23" s="25"/>
      <c r="E23" s="25"/>
    </row>
    <row r="24" spans="2:5" ht="17.25" customHeight="1">
      <c r="B24" s="123" t="s">
        <v>139</v>
      </c>
      <c r="C24" s="123"/>
      <c r="D24" s="123"/>
      <c r="E24" s="123"/>
    </row>
    <row r="25" spans="2:5" ht="15.75">
      <c r="B25" s="25"/>
      <c r="C25" s="25"/>
      <c r="D25" s="25"/>
      <c r="E25" s="25"/>
    </row>
    <row r="26" spans="1:5" ht="15.75">
      <c r="A26" s="21">
        <v>6</v>
      </c>
      <c r="B26" s="26" t="s">
        <v>37</v>
      </c>
      <c r="C26" s="25"/>
      <c r="D26" s="25"/>
      <c r="E26" s="25"/>
    </row>
    <row r="27" spans="2:5" ht="28.5" customHeight="1">
      <c r="B27" s="117" t="s">
        <v>132</v>
      </c>
      <c r="C27" s="117"/>
      <c r="D27" s="117"/>
      <c r="E27" s="117"/>
    </row>
    <row r="28" spans="2:5" ht="15.75">
      <c r="B28" s="25"/>
      <c r="C28" s="25"/>
      <c r="D28" s="25"/>
      <c r="E28" s="25"/>
    </row>
    <row r="29" spans="1:5" ht="15.75">
      <c r="A29" s="21">
        <v>7</v>
      </c>
      <c r="B29" s="26" t="s">
        <v>38</v>
      </c>
      <c r="C29" s="25"/>
      <c r="D29" s="25"/>
      <c r="E29" s="25"/>
    </row>
    <row r="30" spans="2:5" ht="15.75">
      <c r="B30" s="122" t="s">
        <v>171</v>
      </c>
      <c r="C30" s="122"/>
      <c r="D30" s="122"/>
      <c r="E30" s="122"/>
    </row>
    <row r="31" spans="2:5" ht="15.75">
      <c r="B31" s="65"/>
      <c r="C31" s="65"/>
      <c r="D31" s="29" t="s">
        <v>27</v>
      </c>
      <c r="E31" s="65"/>
    </row>
    <row r="32" spans="2:5" ht="15.75">
      <c r="B32" s="65" t="s">
        <v>169</v>
      </c>
      <c r="C32" s="65"/>
      <c r="D32" s="65"/>
      <c r="E32" s="65"/>
    </row>
    <row r="33" spans="2:5" ht="16.5" thickBot="1">
      <c r="B33" s="65" t="s">
        <v>170</v>
      </c>
      <c r="C33" s="65"/>
      <c r="D33" s="74">
        <v>3848</v>
      </c>
      <c r="E33" s="65"/>
    </row>
    <row r="34" spans="2:5" ht="16.5" thickTop="1">
      <c r="B34" s="65"/>
      <c r="C34" s="65"/>
      <c r="D34" s="65"/>
      <c r="E34" s="65"/>
    </row>
    <row r="35" spans="1:2" ht="15.75">
      <c r="A35" s="21">
        <v>8</v>
      </c>
      <c r="B35" s="22" t="s">
        <v>39</v>
      </c>
    </row>
    <row r="36" spans="2:4" ht="15.75">
      <c r="B36" s="22"/>
      <c r="C36" s="31" t="s">
        <v>155</v>
      </c>
      <c r="D36" s="31" t="s">
        <v>156</v>
      </c>
    </row>
    <row r="37" spans="2:4" ht="45.75" customHeight="1">
      <c r="B37" s="22"/>
      <c r="C37" s="31" t="s">
        <v>187</v>
      </c>
      <c r="D37" s="31" t="s">
        <v>184</v>
      </c>
    </row>
    <row r="38" spans="3:4" ht="15.75">
      <c r="C38" s="31" t="s">
        <v>27</v>
      </c>
      <c r="D38" s="31" t="s">
        <v>27</v>
      </c>
    </row>
    <row r="39" spans="2:3" ht="15.75">
      <c r="B39" s="70" t="s">
        <v>57</v>
      </c>
      <c r="C39" s="27"/>
    </row>
    <row r="40" spans="2:5" ht="15.75">
      <c r="B40" s="20" t="s">
        <v>108</v>
      </c>
      <c r="C40" s="27">
        <v>9370</v>
      </c>
      <c r="D40" s="27">
        <v>33105</v>
      </c>
      <c r="E40" s="27"/>
    </row>
    <row r="41" spans="2:5" ht="15.75">
      <c r="B41" s="20" t="s">
        <v>104</v>
      </c>
      <c r="C41" s="71">
        <v>11863</v>
      </c>
      <c r="D41" s="71">
        <v>40417</v>
      </c>
      <c r="E41" s="27"/>
    </row>
    <row r="42" spans="3:5" ht="15.75">
      <c r="C42" s="27">
        <f>SUM(C40:C41)</f>
        <v>21233</v>
      </c>
      <c r="D42" s="27">
        <f>SUM(D40:D41)</f>
        <v>73522</v>
      </c>
      <c r="E42" s="27"/>
    </row>
    <row r="43" spans="2:5" ht="15.75">
      <c r="B43" s="20" t="s">
        <v>67</v>
      </c>
      <c r="C43" s="27">
        <v>-1031</v>
      </c>
      <c r="D43" s="27">
        <v>-8406</v>
      </c>
      <c r="E43" s="27"/>
    </row>
    <row r="44" spans="3:5" ht="16.5" thickBot="1">
      <c r="C44" s="73">
        <f>SUM(C42:C43)</f>
        <v>20202</v>
      </c>
      <c r="D44" s="73">
        <f>SUM(D42:D43)</f>
        <v>65116</v>
      </c>
      <c r="E44" s="27"/>
    </row>
    <row r="45" spans="2:5" ht="16.5" thickTop="1">
      <c r="B45" s="70" t="s">
        <v>58</v>
      </c>
      <c r="C45" s="27"/>
      <c r="D45" s="27"/>
      <c r="E45" s="27"/>
    </row>
    <row r="46" spans="2:5" ht="15.75">
      <c r="B46" s="20" t="s">
        <v>108</v>
      </c>
      <c r="C46" s="27">
        <v>178</v>
      </c>
      <c r="D46" s="27">
        <v>5779</v>
      </c>
      <c r="E46" s="27"/>
    </row>
    <row r="47" spans="2:5" ht="15.75">
      <c r="B47" s="20" t="s">
        <v>104</v>
      </c>
      <c r="C47" s="71">
        <v>3123</v>
      </c>
      <c r="D47" s="71">
        <v>10709</v>
      </c>
      <c r="E47" s="27"/>
    </row>
    <row r="48" spans="3:5" ht="15.75">
      <c r="C48" s="27">
        <f>SUM(C46:C47)</f>
        <v>3301</v>
      </c>
      <c r="D48" s="27">
        <f>SUM(D46:D47)</f>
        <v>16488</v>
      </c>
      <c r="E48" s="27"/>
    </row>
    <row r="49" spans="2:5" ht="15.75">
      <c r="B49" s="20" t="s">
        <v>67</v>
      </c>
      <c r="C49" s="27">
        <v>-89</v>
      </c>
      <c r="D49" s="27">
        <v>-1242</v>
      </c>
      <c r="E49" s="27"/>
    </row>
    <row r="50" spans="3:5" ht="16.5" thickBot="1">
      <c r="C50" s="73">
        <f>SUM(C48:C49)</f>
        <v>3212</v>
      </c>
      <c r="D50" s="73">
        <f>SUM(D48:D49)</f>
        <v>15246</v>
      </c>
      <c r="E50" s="27"/>
    </row>
    <row r="51" ht="16.5" thickTop="1">
      <c r="C51" s="27"/>
    </row>
    <row r="52" spans="1:5" ht="15.75">
      <c r="A52" s="21">
        <v>9</v>
      </c>
      <c r="B52" s="28" t="s">
        <v>59</v>
      </c>
      <c r="C52" s="23"/>
      <c r="D52" s="23"/>
      <c r="E52" s="23"/>
    </row>
    <row r="53" spans="2:5" ht="30.75" customHeight="1">
      <c r="B53" s="121" t="s">
        <v>128</v>
      </c>
      <c r="C53" s="121"/>
      <c r="D53" s="121"/>
      <c r="E53" s="121"/>
    </row>
    <row r="54" spans="2:5" ht="15.75">
      <c r="B54" s="25"/>
      <c r="C54" s="25"/>
      <c r="D54" s="25"/>
      <c r="E54" s="25"/>
    </row>
    <row r="55" spans="1:5" ht="15.75">
      <c r="A55" s="21">
        <v>10</v>
      </c>
      <c r="B55" s="26" t="s">
        <v>40</v>
      </c>
      <c r="C55" s="25"/>
      <c r="D55" s="25"/>
      <c r="E55" s="25"/>
    </row>
    <row r="56" spans="2:5" ht="15.75" customHeight="1">
      <c r="B56" s="117" t="s">
        <v>112</v>
      </c>
      <c r="C56" s="117"/>
      <c r="D56" s="117"/>
      <c r="E56" s="117"/>
    </row>
    <row r="57" spans="2:5" ht="15.75">
      <c r="B57" s="25"/>
      <c r="C57" s="25"/>
      <c r="D57" s="25"/>
      <c r="E57" s="25"/>
    </row>
    <row r="58" spans="1:5" ht="15.75">
      <c r="A58" s="21">
        <v>11</v>
      </c>
      <c r="B58" s="26" t="s">
        <v>41</v>
      </c>
      <c r="C58" s="25"/>
      <c r="D58" s="25"/>
      <c r="E58" s="25"/>
    </row>
    <row r="59" spans="2:5" ht="15.75">
      <c r="B59" s="117" t="s">
        <v>101</v>
      </c>
      <c r="C59" s="117"/>
      <c r="D59" s="117"/>
      <c r="E59" s="117"/>
    </row>
    <row r="60" spans="2:5" ht="15.75">
      <c r="B60" s="25"/>
      <c r="C60" s="25"/>
      <c r="D60" s="25"/>
      <c r="E60" s="25"/>
    </row>
    <row r="61" spans="1:5" ht="15.75">
      <c r="A61" s="21">
        <v>12</v>
      </c>
      <c r="B61" s="26" t="s">
        <v>105</v>
      </c>
      <c r="C61" s="25"/>
      <c r="D61" s="25"/>
      <c r="E61" s="25"/>
    </row>
    <row r="62" spans="2:5" ht="31.5" customHeight="1">
      <c r="B62" s="117" t="s">
        <v>204</v>
      </c>
      <c r="C62" s="117"/>
      <c r="D62" s="117"/>
      <c r="E62" s="117"/>
    </row>
    <row r="63" spans="2:5" ht="19.5" customHeight="1">
      <c r="B63" s="25"/>
      <c r="C63" s="25"/>
      <c r="D63" s="31" t="s">
        <v>27</v>
      </c>
      <c r="E63" s="25"/>
    </row>
    <row r="64" spans="2:5" ht="32.25" thickBot="1">
      <c r="B64" s="25" t="s">
        <v>144</v>
      </c>
      <c r="C64" s="25"/>
      <c r="D64" s="105">
        <v>65029</v>
      </c>
      <c r="E64" s="25"/>
    </row>
    <row r="65" spans="2:5" ht="15" customHeight="1" thickTop="1">
      <c r="B65" s="25"/>
      <c r="C65" s="25"/>
      <c r="D65" s="25"/>
      <c r="E65" s="25"/>
    </row>
    <row r="66" spans="1:5" ht="15.75">
      <c r="A66" s="21">
        <v>13</v>
      </c>
      <c r="B66" s="26" t="s">
        <v>60</v>
      </c>
      <c r="C66" s="25"/>
      <c r="D66" s="25"/>
      <c r="E66" s="25"/>
    </row>
    <row r="67" spans="2:5" ht="15.75">
      <c r="B67" s="117" t="s">
        <v>189</v>
      </c>
      <c r="C67" s="117"/>
      <c r="D67" s="117"/>
      <c r="E67" s="117"/>
    </row>
    <row r="68" spans="2:5" ht="15.75">
      <c r="B68" s="25"/>
      <c r="C68" s="25"/>
      <c r="D68" s="25"/>
      <c r="E68" s="25"/>
    </row>
    <row r="69" spans="1:5" ht="15.75">
      <c r="A69" s="21">
        <v>14</v>
      </c>
      <c r="B69" s="28" t="s">
        <v>45</v>
      </c>
      <c r="C69" s="23"/>
      <c r="D69" s="23"/>
      <c r="E69" s="23"/>
    </row>
    <row r="70" spans="2:5" ht="61.5" customHeight="1">
      <c r="B70" s="120" t="s">
        <v>0</v>
      </c>
      <c r="C70" s="120"/>
      <c r="D70" s="120"/>
      <c r="E70" s="120"/>
    </row>
    <row r="71" spans="2:5" ht="15.75">
      <c r="B71" s="87"/>
      <c r="C71" s="87"/>
      <c r="D71" s="87"/>
      <c r="E71" s="87"/>
    </row>
    <row r="72" spans="2:5" ht="46.5" customHeight="1">
      <c r="B72" s="115" t="s">
        <v>213</v>
      </c>
      <c r="C72" s="115"/>
      <c r="D72" s="115"/>
      <c r="E72" s="115"/>
    </row>
    <row r="73" spans="2:5" ht="15.75">
      <c r="B73" s="87"/>
      <c r="C73" s="87"/>
      <c r="D73" s="87"/>
      <c r="E73" s="87"/>
    </row>
    <row r="74" spans="2:5" ht="15.75">
      <c r="B74" s="94" t="s">
        <v>176</v>
      </c>
      <c r="C74" s="84"/>
      <c r="D74" s="84"/>
      <c r="E74" s="84"/>
    </row>
    <row r="75" spans="2:5" ht="61.5" customHeight="1">
      <c r="B75" s="114" t="s">
        <v>2</v>
      </c>
      <c r="C75" s="114"/>
      <c r="D75" s="114"/>
      <c r="E75" s="114"/>
    </row>
    <row r="76" spans="2:5" ht="15.75">
      <c r="B76" s="93"/>
      <c r="C76" s="93"/>
      <c r="D76" s="93"/>
      <c r="E76" s="93"/>
    </row>
    <row r="77" spans="2:5" ht="15.75">
      <c r="B77" s="95" t="s">
        <v>157</v>
      </c>
      <c r="C77" s="84"/>
      <c r="D77" s="84"/>
      <c r="E77" s="84"/>
    </row>
    <row r="78" spans="2:5" ht="47.25" customHeight="1">
      <c r="B78" s="114" t="s">
        <v>1</v>
      </c>
      <c r="C78" s="114"/>
      <c r="D78" s="114"/>
      <c r="E78" s="114"/>
    </row>
    <row r="79" spans="1:6" s="75" customFormat="1" ht="15.75">
      <c r="A79" s="68"/>
      <c r="B79" s="113"/>
      <c r="C79" s="113"/>
      <c r="D79" s="113"/>
      <c r="E79" s="113"/>
      <c r="F79" s="67"/>
    </row>
    <row r="80" spans="1:5" ht="15.75">
      <c r="A80" s="92">
        <v>15</v>
      </c>
      <c r="B80" s="91" t="s">
        <v>68</v>
      </c>
      <c r="C80" s="25"/>
      <c r="D80" s="25"/>
      <c r="E80" s="25"/>
    </row>
    <row r="81" spans="2:5" ht="107.25" customHeight="1">
      <c r="B81" s="120" t="s">
        <v>210</v>
      </c>
      <c r="C81" s="120"/>
      <c r="D81" s="120"/>
      <c r="E81" s="120"/>
    </row>
    <row r="82" spans="2:5" ht="15.75">
      <c r="B82" s="25"/>
      <c r="C82" s="25" t="s">
        <v>137</v>
      </c>
      <c r="D82" s="25"/>
      <c r="E82" s="25"/>
    </row>
    <row r="83" spans="1:2" ht="15.75">
      <c r="A83" s="21">
        <v>16</v>
      </c>
      <c r="B83" s="22" t="s">
        <v>190</v>
      </c>
    </row>
    <row r="84" spans="2:5" ht="46.5" customHeight="1">
      <c r="B84" s="120" t="s">
        <v>192</v>
      </c>
      <c r="C84" s="120"/>
      <c r="D84" s="120"/>
      <c r="E84" s="120"/>
    </row>
    <row r="85" spans="2:5" ht="15.75">
      <c r="B85" s="25"/>
      <c r="C85" s="25"/>
      <c r="D85" s="25"/>
      <c r="E85" s="25"/>
    </row>
    <row r="86" spans="2:5" ht="15.75">
      <c r="B86" s="25"/>
      <c r="C86" s="25"/>
      <c r="D86" s="25"/>
      <c r="E86" s="25"/>
    </row>
    <row r="87" spans="1:5" ht="15.75">
      <c r="A87" s="21">
        <v>17</v>
      </c>
      <c r="B87" s="119" t="s">
        <v>124</v>
      </c>
      <c r="C87" s="119"/>
      <c r="D87" s="119"/>
      <c r="E87" s="119"/>
    </row>
    <row r="88" spans="2:5" ht="15.75">
      <c r="B88" s="124" t="s">
        <v>138</v>
      </c>
      <c r="C88" s="124"/>
      <c r="D88" s="124"/>
      <c r="E88" s="124"/>
    </row>
    <row r="89" spans="2:5" ht="15.75">
      <c r="B89" s="23"/>
      <c r="C89" s="23"/>
      <c r="D89" s="23"/>
      <c r="E89" s="23"/>
    </row>
    <row r="90" spans="2:5" ht="15.75">
      <c r="B90" s="25"/>
      <c r="C90" s="25"/>
      <c r="D90" s="25"/>
      <c r="E90" s="25"/>
    </row>
    <row r="91" spans="1:5" ht="15.75">
      <c r="A91" s="21">
        <v>18</v>
      </c>
      <c r="B91" s="22" t="s">
        <v>11</v>
      </c>
      <c r="C91" s="126"/>
      <c r="D91" s="126"/>
      <c r="E91" s="29"/>
    </row>
    <row r="92" spans="2:5" ht="15.75">
      <c r="B92" s="22"/>
      <c r="C92" s="29" t="s">
        <v>155</v>
      </c>
      <c r="D92" s="31" t="s">
        <v>154</v>
      </c>
      <c r="E92" s="29"/>
    </row>
    <row r="93" spans="1:5" ht="47.25">
      <c r="A93" s="30"/>
      <c r="B93" s="22"/>
      <c r="C93" s="31" t="s">
        <v>187</v>
      </c>
      <c r="D93" s="31" t="s">
        <v>184</v>
      </c>
      <c r="E93" s="31"/>
    </row>
    <row r="94" spans="2:4" ht="15.75">
      <c r="B94" s="22"/>
      <c r="C94" s="31" t="s">
        <v>27</v>
      </c>
      <c r="D94" s="31" t="s">
        <v>27</v>
      </c>
    </row>
    <row r="95" spans="2:4" ht="15.75">
      <c r="B95" s="22"/>
      <c r="C95" s="69"/>
      <c r="D95" s="69"/>
    </row>
    <row r="96" spans="2:4" ht="15.75">
      <c r="B96" s="20" t="s">
        <v>42</v>
      </c>
      <c r="C96" s="72"/>
      <c r="D96" s="72"/>
    </row>
    <row r="98" spans="2:4" ht="15.75">
      <c r="B98" s="20" t="s">
        <v>43</v>
      </c>
      <c r="C98" s="27">
        <v>-108</v>
      </c>
      <c r="D98" s="27">
        <v>494</v>
      </c>
    </row>
    <row r="99" spans="2:4" ht="15.75">
      <c r="B99" s="20" t="s">
        <v>69</v>
      </c>
      <c r="C99" s="27">
        <v>1</v>
      </c>
      <c r="D99" s="27">
        <v>7</v>
      </c>
    </row>
    <row r="100" spans="2:4" ht="15.75">
      <c r="B100" s="20" t="s">
        <v>166</v>
      </c>
      <c r="C100" s="27">
        <v>0</v>
      </c>
      <c r="D100" s="27">
        <v>4</v>
      </c>
    </row>
    <row r="101" spans="2:4" ht="15.75">
      <c r="B101" s="20" t="s">
        <v>44</v>
      </c>
      <c r="C101" s="71">
        <v>803</v>
      </c>
      <c r="D101" s="71">
        <v>1434</v>
      </c>
    </row>
    <row r="102" spans="3:4" ht="16.5" thickBot="1">
      <c r="C102" s="73">
        <f>SUM(C98:C101)</f>
        <v>696</v>
      </c>
      <c r="D102" s="73">
        <f>SUM(D98:D101)</f>
        <v>1939</v>
      </c>
    </row>
    <row r="103" spans="3:4" ht="16.5" thickTop="1">
      <c r="C103" s="33"/>
      <c r="D103" s="33"/>
    </row>
    <row r="104" spans="2:6" ht="47.25" customHeight="1">
      <c r="B104" s="124" t="s">
        <v>177</v>
      </c>
      <c r="C104" s="125"/>
      <c r="D104" s="125"/>
      <c r="E104" s="125"/>
      <c r="F104" s="76"/>
    </row>
    <row r="105" spans="2:6" ht="15.75">
      <c r="B105" s="23"/>
      <c r="C105" s="86"/>
      <c r="D105" s="86"/>
      <c r="E105" s="86"/>
      <c r="F105" s="76"/>
    </row>
    <row r="106" spans="2:6" ht="15.75">
      <c r="B106" s="23"/>
      <c r="C106" s="86"/>
      <c r="D106" s="86"/>
      <c r="E106" s="86"/>
      <c r="F106" s="76"/>
    </row>
    <row r="107" spans="1:2" ht="15.75">
      <c r="A107" s="21">
        <v>19</v>
      </c>
      <c r="B107" s="22" t="s">
        <v>96</v>
      </c>
    </row>
    <row r="108" spans="2:5" ht="30.75" customHeight="1">
      <c r="B108" s="127" t="s">
        <v>158</v>
      </c>
      <c r="C108" s="127"/>
      <c r="D108" s="127"/>
      <c r="E108" s="127"/>
    </row>
    <row r="111" spans="1:2" ht="15.75">
      <c r="A111" s="21">
        <v>20</v>
      </c>
      <c r="B111" s="22" t="s">
        <v>97</v>
      </c>
    </row>
    <row r="112" spans="2:5" ht="30.75" customHeight="1">
      <c r="B112" s="115" t="s">
        <v>159</v>
      </c>
      <c r="C112" s="115"/>
      <c r="D112" s="115"/>
      <c r="E112" s="115"/>
    </row>
    <row r="115" spans="1:2" ht="15.75">
      <c r="A115" s="21">
        <v>21</v>
      </c>
      <c r="B115" s="22" t="s">
        <v>46</v>
      </c>
    </row>
    <row r="116" spans="2:5" ht="75.75" customHeight="1">
      <c r="B116" s="115" t="s">
        <v>209</v>
      </c>
      <c r="C116" s="115"/>
      <c r="D116" s="115"/>
      <c r="E116" s="115"/>
    </row>
    <row r="117" spans="2:5" ht="15.75">
      <c r="B117" s="87"/>
      <c r="C117" s="87"/>
      <c r="D117" s="87"/>
      <c r="E117" s="87"/>
    </row>
    <row r="118" spans="2:5" ht="15.75">
      <c r="B118" s="115" t="s">
        <v>205</v>
      </c>
      <c r="C118" s="115"/>
      <c r="D118" s="115"/>
      <c r="E118" s="115"/>
    </row>
    <row r="119" spans="2:5" ht="15.75">
      <c r="B119" s="42"/>
      <c r="C119" s="42"/>
      <c r="D119" s="42"/>
      <c r="E119" s="42"/>
    </row>
    <row r="120" spans="2:5" ht="15.75">
      <c r="B120" s="97" t="s">
        <v>125</v>
      </c>
      <c r="C120" s="98"/>
      <c r="D120" s="98"/>
      <c r="E120" s="98"/>
    </row>
    <row r="121" spans="2:5" ht="15.75">
      <c r="B121" s="99"/>
      <c r="C121" s="100" t="s">
        <v>27</v>
      </c>
      <c r="D121" s="100" t="s">
        <v>27</v>
      </c>
      <c r="E121" s="100" t="s">
        <v>27</v>
      </c>
    </row>
    <row r="122" spans="2:5" ht="15.75" customHeight="1">
      <c r="B122" s="99"/>
      <c r="C122" s="100" t="s">
        <v>195</v>
      </c>
      <c r="D122" s="100" t="s">
        <v>109</v>
      </c>
      <c r="E122" s="100" t="s">
        <v>110</v>
      </c>
    </row>
    <row r="123" spans="2:5" ht="15.75" customHeight="1">
      <c r="B123" s="99" t="s">
        <v>76</v>
      </c>
      <c r="C123" s="101">
        <v>58</v>
      </c>
      <c r="D123" s="102">
        <v>58</v>
      </c>
      <c r="E123" s="102">
        <f>C123-D123</f>
        <v>0</v>
      </c>
    </row>
    <row r="124" spans="2:5" ht="15.75" customHeight="1">
      <c r="B124" s="99" t="s">
        <v>77</v>
      </c>
      <c r="C124" s="101">
        <v>19222</v>
      </c>
      <c r="D124" s="102">
        <v>19222</v>
      </c>
      <c r="E124" s="102">
        <f>C124-D124</f>
        <v>0</v>
      </c>
    </row>
    <row r="125" spans="2:5" ht="15.75" customHeight="1">
      <c r="B125" s="99" t="s">
        <v>78</v>
      </c>
      <c r="C125" s="101">
        <v>2000</v>
      </c>
      <c r="D125" s="102">
        <v>2000</v>
      </c>
      <c r="E125" s="102">
        <f>C125-D125</f>
        <v>0</v>
      </c>
    </row>
    <row r="126" spans="2:5" ht="15.75" customHeight="1" thickBot="1">
      <c r="B126" s="103" t="s">
        <v>111</v>
      </c>
      <c r="C126" s="104">
        <f>SUM(C123:C125)</f>
        <v>21280</v>
      </c>
      <c r="D126" s="104">
        <f>SUM(D123:D125)</f>
        <v>21280</v>
      </c>
      <c r="E126" s="104">
        <f>SUM(E123:E125)</f>
        <v>0</v>
      </c>
    </row>
    <row r="127" spans="2:5" ht="15.75" customHeight="1" thickTop="1">
      <c r="B127" s="42"/>
      <c r="C127" s="42"/>
      <c r="D127" s="42"/>
      <c r="E127" s="42"/>
    </row>
    <row r="128" spans="2:5" ht="15.75" customHeight="1">
      <c r="B128" s="81" t="s">
        <v>174</v>
      </c>
      <c r="C128" s="42"/>
      <c r="D128" s="42"/>
      <c r="E128" s="42"/>
    </row>
    <row r="129" spans="2:5" ht="15.75">
      <c r="B129" s="123" t="s">
        <v>160</v>
      </c>
      <c r="C129" s="123"/>
      <c r="D129" s="123"/>
      <c r="E129" s="123"/>
    </row>
    <row r="130" spans="2:5" ht="15.75" customHeight="1">
      <c r="B130" s="42"/>
      <c r="C130" s="42"/>
      <c r="D130" s="42"/>
      <c r="E130" s="42"/>
    </row>
    <row r="131" spans="2:5" ht="30" customHeight="1">
      <c r="B131" s="129" t="s">
        <v>129</v>
      </c>
      <c r="C131" s="129"/>
      <c r="D131" s="129"/>
      <c r="E131" s="129"/>
    </row>
    <row r="132" spans="2:5" ht="15.75">
      <c r="B132" s="24"/>
      <c r="C132" s="24"/>
      <c r="D132" s="24"/>
      <c r="E132" s="24"/>
    </row>
    <row r="133" spans="2:5" ht="47.25" customHeight="1">
      <c r="B133" s="129" t="s">
        <v>191</v>
      </c>
      <c r="C133" s="129"/>
      <c r="D133" s="129"/>
      <c r="E133" s="129"/>
    </row>
    <row r="134" spans="2:5" ht="15.75">
      <c r="B134" s="24"/>
      <c r="C134" s="24"/>
      <c r="D134" s="24"/>
      <c r="E134" s="24"/>
    </row>
    <row r="135" spans="2:5" ht="30" customHeight="1">
      <c r="B135" s="129" t="s">
        <v>130</v>
      </c>
      <c r="C135" s="129"/>
      <c r="D135" s="129"/>
      <c r="E135" s="129"/>
    </row>
    <row r="136" spans="2:5" ht="15.75">
      <c r="B136" s="24"/>
      <c r="C136" s="24"/>
      <c r="D136" s="24"/>
      <c r="E136" s="24"/>
    </row>
    <row r="137" spans="2:5" ht="15.75">
      <c r="B137" s="129" t="s">
        <v>131</v>
      </c>
      <c r="C137" s="129"/>
      <c r="D137" s="129"/>
      <c r="E137" s="129"/>
    </row>
    <row r="138" spans="2:5" ht="15.75">
      <c r="B138" s="24"/>
      <c r="C138" s="24"/>
      <c r="D138" s="24"/>
      <c r="E138" s="24"/>
    </row>
    <row r="139" spans="2:5" ht="45" customHeight="1">
      <c r="B139" s="115" t="s">
        <v>173</v>
      </c>
      <c r="C139" s="115"/>
      <c r="D139" s="115"/>
      <c r="E139" s="115"/>
    </row>
    <row r="140" spans="2:5" ht="15.75">
      <c r="B140" s="24"/>
      <c r="C140" s="24"/>
      <c r="D140" s="24"/>
      <c r="E140" s="24"/>
    </row>
    <row r="141" spans="2:5" ht="45.75" customHeight="1">
      <c r="B141" s="115" t="s">
        <v>196</v>
      </c>
      <c r="C141" s="115"/>
      <c r="D141" s="115"/>
      <c r="E141" s="115"/>
    </row>
    <row r="142" spans="2:5" ht="15.75">
      <c r="B142" s="87"/>
      <c r="C142" s="87"/>
      <c r="D142" s="87"/>
      <c r="E142" s="87"/>
    </row>
    <row r="143" spans="2:5" ht="15.75">
      <c r="B143" s="87"/>
      <c r="C143" s="87"/>
      <c r="D143" s="87"/>
      <c r="E143" s="87"/>
    </row>
    <row r="144" spans="1:2" ht="15.75">
      <c r="A144" s="21">
        <v>22</v>
      </c>
      <c r="B144" s="32" t="s">
        <v>95</v>
      </c>
    </row>
    <row r="145" spans="2:5" ht="15.75" customHeight="1">
      <c r="B145" s="128" t="s">
        <v>115</v>
      </c>
      <c r="C145" s="128"/>
      <c r="D145" s="128"/>
      <c r="E145" s="128"/>
    </row>
    <row r="146" ht="30.75" customHeight="1">
      <c r="D146" s="31" t="s">
        <v>188</v>
      </c>
    </row>
    <row r="147" spans="3:4" ht="15.75">
      <c r="C147" s="72"/>
      <c r="D147" s="31" t="s">
        <v>27</v>
      </c>
    </row>
    <row r="148" spans="3:4" ht="15.75">
      <c r="C148" s="69"/>
      <c r="D148" s="69"/>
    </row>
    <row r="149" ht="15.75">
      <c r="B149" s="20" t="s">
        <v>61</v>
      </c>
    </row>
    <row r="150" spans="2:4" ht="15.75">
      <c r="B150" s="20" t="s">
        <v>62</v>
      </c>
      <c r="D150" s="27">
        <f>'BS'!D34</f>
        <v>26482</v>
      </c>
    </row>
    <row r="151" spans="2:4" ht="15.75">
      <c r="B151" s="20" t="s">
        <v>63</v>
      </c>
      <c r="D151" s="27">
        <f>'BS'!D43</f>
        <v>8466</v>
      </c>
    </row>
    <row r="152" ht="15.75">
      <c r="D152" s="33"/>
    </row>
    <row r="153" spans="2:4" ht="16.5" thickBot="1">
      <c r="B153" s="20" t="s">
        <v>24</v>
      </c>
      <c r="D153" s="73">
        <f>SUM(D150:D152)</f>
        <v>34948</v>
      </c>
    </row>
    <row r="154" ht="16.5" thickTop="1">
      <c r="C154" s="33"/>
    </row>
    <row r="155" spans="2:5" ht="15.75">
      <c r="B155" s="123" t="s">
        <v>120</v>
      </c>
      <c r="C155" s="123"/>
      <c r="D155" s="123"/>
      <c r="E155" s="123"/>
    </row>
    <row r="156" spans="2:5" ht="15.75">
      <c r="B156" s="42"/>
      <c r="C156" s="42"/>
      <c r="D156" s="42"/>
      <c r="E156" s="42"/>
    </row>
    <row r="157" spans="2:5" ht="123" customHeight="1">
      <c r="B157" s="120" t="s">
        <v>212</v>
      </c>
      <c r="C157" s="120"/>
      <c r="D157" s="120"/>
      <c r="E157" s="120"/>
    </row>
    <row r="158" spans="2:5" ht="15.75">
      <c r="B158" s="87"/>
      <c r="C158" s="87"/>
      <c r="D158" s="87"/>
      <c r="E158" s="87"/>
    </row>
    <row r="159" spans="2:5" ht="15.75">
      <c r="B159" s="115" t="s">
        <v>193</v>
      </c>
      <c r="C159" s="115"/>
      <c r="D159" s="115"/>
      <c r="E159" s="115"/>
    </row>
    <row r="160" ht="15.75">
      <c r="C160" s="33"/>
    </row>
    <row r="161" ht="15.75">
      <c r="C161" s="33"/>
    </row>
    <row r="162" spans="1:2" ht="15.75">
      <c r="A162" s="21">
        <v>23</v>
      </c>
      <c r="B162" s="22" t="s">
        <v>47</v>
      </c>
    </row>
    <row r="163" spans="2:5" ht="15.75">
      <c r="B163" s="123" t="s">
        <v>102</v>
      </c>
      <c r="C163" s="123"/>
      <c r="D163" s="123"/>
      <c r="E163" s="123"/>
    </row>
    <row r="166" spans="1:2" ht="15.75">
      <c r="A166" s="21">
        <v>24</v>
      </c>
      <c r="B166" s="22" t="s">
        <v>48</v>
      </c>
    </row>
    <row r="167" spans="2:5" ht="30" customHeight="1">
      <c r="B167" s="129" t="s">
        <v>206</v>
      </c>
      <c r="C167" s="129"/>
      <c r="D167" s="129"/>
      <c r="E167" s="129"/>
    </row>
    <row r="170" spans="1:2" ht="15.75">
      <c r="A170" s="21">
        <v>25</v>
      </c>
      <c r="B170" s="22" t="s">
        <v>64</v>
      </c>
    </row>
    <row r="171" spans="2:5" ht="15.75">
      <c r="B171" s="130" t="s">
        <v>3</v>
      </c>
      <c r="C171" s="130"/>
      <c r="D171" s="130"/>
      <c r="E171" s="130"/>
    </row>
    <row r="172" spans="2:5" ht="15.75">
      <c r="B172" s="67"/>
      <c r="C172" s="67"/>
      <c r="D172" s="67"/>
      <c r="E172" s="67"/>
    </row>
    <row r="173" spans="2:5" ht="15.75">
      <c r="B173" s="67"/>
      <c r="C173" s="67"/>
      <c r="D173" s="67"/>
      <c r="E173" s="67"/>
    </row>
    <row r="174" spans="1:2" ht="15.75">
      <c r="A174" s="21">
        <v>26</v>
      </c>
      <c r="B174" s="22" t="s">
        <v>106</v>
      </c>
    </row>
    <row r="175" spans="2:5" ht="30.75" customHeight="1">
      <c r="B175" s="115" t="s">
        <v>116</v>
      </c>
      <c r="C175" s="115"/>
      <c r="D175" s="115"/>
      <c r="E175" s="115"/>
    </row>
    <row r="177" spans="3:4" ht="15.75">
      <c r="C177" s="31" t="s">
        <v>155</v>
      </c>
      <c r="D177" s="31" t="s">
        <v>156</v>
      </c>
    </row>
    <row r="178" spans="3:4" ht="47.25">
      <c r="C178" s="31" t="s">
        <v>187</v>
      </c>
      <c r="D178" s="31" t="s">
        <v>184</v>
      </c>
    </row>
    <row r="179" spans="3:4" ht="15.75">
      <c r="C179" s="69"/>
      <c r="D179" s="69"/>
    </row>
    <row r="180" ht="15.75">
      <c r="B180" s="77" t="s">
        <v>49</v>
      </c>
    </row>
    <row r="181" spans="2:4" ht="15.75">
      <c r="B181" s="20" t="s">
        <v>161</v>
      </c>
      <c r="C181" s="27">
        <f>'IS'!C39</f>
        <v>2517</v>
      </c>
      <c r="D181" s="27">
        <f>'IS'!G39</f>
        <v>13315</v>
      </c>
    </row>
    <row r="182" spans="2:4" ht="15.75">
      <c r="B182" s="20" t="s">
        <v>113</v>
      </c>
      <c r="C182" s="27">
        <v>334000</v>
      </c>
      <c r="D182" s="27">
        <v>334000</v>
      </c>
    </row>
    <row r="184" spans="2:4" ht="15.75">
      <c r="B184" s="20" t="s">
        <v>172</v>
      </c>
      <c r="C184" s="78">
        <f>C181*100/C182</f>
        <v>0.7535928143712575</v>
      </c>
      <c r="D184" s="78">
        <f>D181*100/D182</f>
        <v>3.9865269461077846</v>
      </c>
    </row>
    <row r="186" spans="2:4" ht="15.75">
      <c r="B186" s="79" t="s">
        <v>107</v>
      </c>
      <c r="C186" s="80">
        <f>C184</f>
        <v>0.7535928143712575</v>
      </c>
      <c r="D186" s="80">
        <f>D184</f>
        <v>3.9865269461077846</v>
      </c>
    </row>
    <row r="187" spans="2:4" ht="15.75">
      <c r="B187" s="79"/>
      <c r="C187" s="80"/>
      <c r="D187" s="80"/>
    </row>
    <row r="188" spans="2:5" ht="30.75" customHeight="1">
      <c r="B188" s="115" t="s">
        <v>203</v>
      </c>
      <c r="C188" s="115"/>
      <c r="D188" s="115"/>
      <c r="E188" s="115"/>
    </row>
    <row r="189" spans="2:5" ht="15.75">
      <c r="B189" s="87"/>
      <c r="C189" s="87"/>
      <c r="D189" s="87"/>
      <c r="E189" s="87"/>
    </row>
    <row r="190" spans="2:5" ht="30.75" customHeight="1">
      <c r="B190" s="115" t="s">
        <v>103</v>
      </c>
      <c r="C190" s="115"/>
      <c r="D190" s="115"/>
      <c r="E190" s="115"/>
    </row>
    <row r="191" spans="2:5" ht="15.75">
      <c r="B191" s="87"/>
      <c r="C191" s="87"/>
      <c r="D191" s="87"/>
      <c r="E191" s="87"/>
    </row>
    <row r="192" spans="2:5" ht="15.75">
      <c r="B192" s="24"/>
      <c r="C192" s="24"/>
      <c r="D192" s="24"/>
      <c r="E192" s="24"/>
    </row>
    <row r="193" spans="1:2" ht="15.75">
      <c r="A193" s="21">
        <v>27</v>
      </c>
      <c r="B193" s="22" t="s">
        <v>65</v>
      </c>
    </row>
    <row r="194" spans="2:5" ht="30.75" customHeight="1">
      <c r="B194" s="115" t="s">
        <v>207</v>
      </c>
      <c r="C194" s="115"/>
      <c r="D194" s="115"/>
      <c r="E194" s="115"/>
    </row>
  </sheetData>
  <mergeCells count="47">
    <mergeCell ref="B171:E171"/>
    <mergeCell ref="B155:E155"/>
    <mergeCell ref="B194:E194"/>
    <mergeCell ref="B139:E139"/>
    <mergeCell ref="B167:E167"/>
    <mergeCell ref="B141:E141"/>
    <mergeCell ref="B157:E157"/>
    <mergeCell ref="B159:E159"/>
    <mergeCell ref="B163:E163"/>
    <mergeCell ref="B188:E188"/>
    <mergeCell ref="B190:E190"/>
    <mergeCell ref="B175:E175"/>
    <mergeCell ref="B108:E108"/>
    <mergeCell ref="B129:E129"/>
    <mergeCell ref="B145:E145"/>
    <mergeCell ref="B137:E137"/>
    <mergeCell ref="B133:E133"/>
    <mergeCell ref="B131:E131"/>
    <mergeCell ref="B135:E135"/>
    <mergeCell ref="B112:E112"/>
    <mergeCell ref="B116:E116"/>
    <mergeCell ref="B118:E118"/>
    <mergeCell ref="B104:E104"/>
    <mergeCell ref="B53:E53"/>
    <mergeCell ref="B70:E70"/>
    <mergeCell ref="B67:E67"/>
    <mergeCell ref="B59:E59"/>
    <mergeCell ref="B56:E56"/>
    <mergeCell ref="B88:E88"/>
    <mergeCell ref="C91:D91"/>
    <mergeCell ref="B87:E87"/>
    <mergeCell ref="B84:E84"/>
    <mergeCell ref="B18:E18"/>
    <mergeCell ref="B21:E21"/>
    <mergeCell ref="B30:E30"/>
    <mergeCell ref="B24:E24"/>
    <mergeCell ref="B27:E27"/>
    <mergeCell ref="B62:E62"/>
    <mergeCell ref="B78:E78"/>
    <mergeCell ref="B81:E81"/>
    <mergeCell ref="B79:E79"/>
    <mergeCell ref="B75:E75"/>
    <mergeCell ref="B10:E10"/>
    <mergeCell ref="B12:E12"/>
    <mergeCell ref="B15:E15"/>
    <mergeCell ref="B14:E14"/>
    <mergeCell ref="B72:E72"/>
  </mergeCells>
  <printOptions horizontalCentered="1"/>
  <pageMargins left="0.75" right="0.75" top="0.5" bottom="0.5" header="0.5" footer="0.5"/>
  <pageSetup fitToHeight="10" fitToWidth="1" horizontalDpi="600" verticalDpi="600" orientation="portrait" paperSize="9" scale="81" r:id="rId2"/>
  <rowBreaks count="3" manualBreakCount="3">
    <brk id="50" max="255" man="1"/>
    <brk id="90" max="255" man="1"/>
    <brk id="17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Pre-loaded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Pre-loaded User</dc:creator>
  <cp:keywords/>
  <dc:description/>
  <cp:lastModifiedBy>Ng Soon Hong</cp:lastModifiedBy>
  <cp:lastPrinted>2005-02-25T05:40:09Z</cp:lastPrinted>
  <dcterms:created xsi:type="dcterms:W3CDTF">2003-08-01T03:54:06Z</dcterms:created>
  <dcterms:modified xsi:type="dcterms:W3CDTF">2005-02-25T06:06:43Z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-1248483419</vt:i4>
  </property>
  <property fmtid="{D5CDD505-2E9C-101B-9397-08002B2CF9AE}" pid="3" name="_EmailSubject">
    <vt:lpwstr/>
  </property>
  <property fmtid="{D5CDD505-2E9C-101B-9397-08002B2CF9AE}" pid="4" name="_AuthorEmail">
    <vt:lpwstr>vyvoo@coastalcontracts.com</vt:lpwstr>
  </property>
  <property fmtid="{D5CDD505-2E9C-101B-9397-08002B2CF9AE}" pid="5" name="_AuthorEmailDisplayName">
    <vt:lpwstr>Henry Voo</vt:lpwstr>
  </property>
  <property fmtid="{D5CDD505-2E9C-101B-9397-08002B2CF9AE}" pid="6" name="_PreviousAdHocReviewCycleID">
    <vt:i4>-1923355012</vt:i4>
  </property>
</Properties>
</file>